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.АКИЛОВО\АССЕЛЬБОРН С.А\"/>
    </mc:Choice>
  </mc:AlternateContent>
  <bookViews>
    <workbookView xWindow="0" yWindow="0" windowWidth="17490" windowHeight="10635"/>
  </bookViews>
  <sheets>
    <sheet name="январь 2021" sheetId="1" r:id="rId1"/>
  </sheets>
  <definedNames>
    <definedName name="_xlnm.Print_Area" localSheetId="0">'январь 2021'!$B$1:$G$57</definedName>
  </definedNames>
  <calcPr calcId="152511"/>
</workbook>
</file>

<file path=xl/calcChain.xml><?xml version="1.0" encoding="utf-8"?>
<calcChain xmlns="http://schemas.openxmlformats.org/spreadsheetml/2006/main">
  <c r="F7" i="1" l="1"/>
  <c r="F29" i="1" l="1"/>
  <c r="D7" i="1"/>
  <c r="E7" i="1"/>
  <c r="E47" i="1" l="1"/>
  <c r="F47" i="1"/>
  <c r="D47" i="1"/>
  <c r="E26" i="1" l="1"/>
  <c r="E13" i="1"/>
  <c r="F13" i="1"/>
  <c r="C7" i="1" l="1"/>
  <c r="C20" i="1" l="1"/>
  <c r="C13" i="1" s="1"/>
  <c r="G20" i="1" l="1"/>
  <c r="D13" i="1" l="1"/>
  <c r="G13" i="1" s="1"/>
  <c r="D26" i="1"/>
  <c r="F26" i="1"/>
  <c r="G7" i="1"/>
  <c r="G19" i="1"/>
  <c r="G24" i="1" l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D29" i="1"/>
  <c r="E29" i="1"/>
  <c r="E30" i="1" l="1"/>
  <c r="E32" i="1" s="1"/>
  <c r="E33" i="1" s="1"/>
  <c r="D30" i="1"/>
  <c r="C30" i="1"/>
  <c r="G26" i="1"/>
  <c r="D32" i="1" l="1"/>
  <c r="D33" i="1" s="1"/>
  <c r="C47" i="1" l="1"/>
  <c r="C32" i="1" l="1"/>
  <c r="G29" i="1"/>
  <c r="F30" i="1"/>
  <c r="F32" i="1" l="1"/>
  <c r="F33" i="1" s="1"/>
  <c r="G30" i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<sst xmlns="http://schemas.openxmlformats.org/spreadsheetml/2006/main" count="83" uniqueCount="73">
  <si>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</si>
  <si>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</si>
  <si>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</si>
  <si>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</si>
  <si>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</si>
  <si>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</si>
  <si>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</si>
  <si>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</si>
  <si>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</si>
  <si>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</si>
  <si>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</si>
  <si>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</si>
  <si>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Прочие неналоговые доходы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</si>
  <si>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</si>
  <si>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</si>
  <si>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</si>
  <si>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</si>
  <si>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</si>
  <si>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</si>
  <si>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</si>
  <si>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</si>
  <si>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</si>
  <si>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</si>
  <si>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</si>
  <si>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</si>
  <si>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</si>
  <si>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</si>
  <si>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</si>
  <si>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</si>
  <si>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</si>
  <si>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</si>
  <si>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</si>
  <si>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</si>
  <si>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</si>
  <si>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</si>
  <si>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</si>
  <si>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</si>
  <si>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</si>
  <si>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</si>
  <si>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</si>
  <si>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</si>
  <si>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</si>
  <si>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</si>
  <si>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</si>
  <si>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</si>
  <si>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</si>
  <si>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</si>
  <si>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</si>
  <si>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</si>
  <si>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</si>
  <si>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</si>
  <si>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</si>
  <si>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</si>
  <si>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</si>
  <si>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</si>
  <si>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</si>
  <si>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</si>
  <si>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</si>
  <si>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</si>
  <si>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</si>
  <si>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</si>
  <si>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</si>
  <si>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</si>
  <si>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</si>
  <si>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</si>
  <si>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</si>
  <si>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</si>
  <si>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</si>
  <si>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</si>
  <si>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</si>
  <si>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Уточненный план на 2021г.</t>
  </si>
  <si>
    <t>Итоги исполнения бюджета  Мамадыш-Акиловского СП на 01.03.2021 года</t>
  </si>
  <si>
    <t>Исполнено  на 01.03.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</si>
</sst>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right" vertical="center" wrapText="1"/>
    </xf>
    <xf numFmtId="0" fontId="16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1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3" fontId="6" fillId="2" borderId="28" xfId="0" applyNumberFormat="1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6" fontId="6" fillId="6" borderId="3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32" zoomScale="86" zoomScaleSheetLayoutView="86" workbookViewId="0">
      <selection activeCell="N33" sqref="N33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6" t="s">
        <v>71</v>
      </c>
      <c r="C1" s="116"/>
      <c r="D1" s="116"/>
      <c r="E1" s="116"/>
      <c r="F1" s="116"/>
      <c r="G1" s="116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67</v>
      </c>
    </row>
    <row r="3" spans="1:7" s="3" customFormat="1" ht="16.5" customHeight="1" x14ac:dyDescent="0.2">
      <c r="A3" s="108" t="s">
        <v>2</v>
      </c>
      <c r="B3" s="99" t="s">
        <v>53</v>
      </c>
      <c r="C3" s="101" t="s">
        <v>3</v>
      </c>
      <c r="D3" s="99" t="s">
        <v>70</v>
      </c>
      <c r="E3" s="99" t="s">
        <v>22</v>
      </c>
      <c r="F3" s="99" t="s">
        <v>72</v>
      </c>
      <c r="G3" s="103" t="s">
        <v>48</v>
      </c>
    </row>
    <row r="4" spans="1:7" s="3" customFormat="1" ht="58.5" customHeight="1" thickBot="1" x14ac:dyDescent="0.25">
      <c r="A4" s="109"/>
      <c r="B4" s="100"/>
      <c r="C4" s="102"/>
      <c r="D4" s="100"/>
      <c r="E4" s="100"/>
      <c r="F4" s="100"/>
      <c r="G4" s="104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10" t="s">
        <v>0</v>
      </c>
      <c r="C6" s="111"/>
      <c r="D6" s="111"/>
      <c r="E6" s="111"/>
      <c r="F6" s="112"/>
      <c r="G6" s="32"/>
    </row>
    <row r="7" spans="1:7" ht="25.5" customHeight="1" x14ac:dyDescent="0.25">
      <c r="A7" s="29"/>
      <c r="B7" s="62" t="s">
        <v>55</v>
      </c>
      <c r="C7" s="47">
        <f>C9+C10+C11+C12</f>
        <v>324164.25</v>
      </c>
      <c r="D7" s="85">
        <f>D9+D10+D11+D12</f>
        <v>945.80000000000007</v>
      </c>
      <c r="E7" s="47">
        <f t="shared" ref="E7" si="0">E9+E10+E11+E12</f>
        <v>0</v>
      </c>
      <c r="F7" s="85">
        <f>F9+F10+F11+F12</f>
        <v>146.55699999999999</v>
      </c>
      <c r="G7" s="36">
        <f>F7/D7%</f>
        <v>15.495559314865721</v>
      </c>
    </row>
    <row r="8" spans="1:7" s="75" customFormat="1" ht="15" customHeight="1" thickBot="1" x14ac:dyDescent="0.3">
      <c r="A8" s="73"/>
      <c r="B8" s="76" t="s">
        <v>54</v>
      </c>
      <c r="C8" s="49"/>
      <c r="D8" s="93"/>
      <c r="E8" s="49"/>
      <c r="F8" s="66"/>
      <c r="G8" s="74"/>
    </row>
    <row r="9" spans="1:7" ht="23.25" customHeight="1" x14ac:dyDescent="0.25">
      <c r="A9" s="15" t="s">
        <v>4</v>
      </c>
      <c r="B9" s="64" t="s">
        <v>5</v>
      </c>
      <c r="C9" s="48">
        <v>170638.55</v>
      </c>
      <c r="D9" s="94">
        <v>96.1</v>
      </c>
      <c r="E9" s="48"/>
      <c r="F9" s="84">
        <v>8.3109999999999999</v>
      </c>
      <c r="G9" s="37">
        <f>F9/D9%</f>
        <v>8.6482830385015603</v>
      </c>
    </row>
    <row r="10" spans="1:7" ht="24" customHeight="1" x14ac:dyDescent="0.25">
      <c r="A10" s="2" t="s">
        <v>25</v>
      </c>
      <c r="B10" s="64" t="s">
        <v>13</v>
      </c>
      <c r="C10" s="48">
        <v>36737.699999999997</v>
      </c>
      <c r="D10" s="94">
        <v>74</v>
      </c>
      <c r="E10" s="48"/>
      <c r="F10" s="84">
        <v>0.9</v>
      </c>
      <c r="G10" s="37">
        <f>F10/D10%</f>
        <v>1.2162162162162162</v>
      </c>
    </row>
    <row r="11" spans="1:7" ht="22.5" customHeight="1" x14ac:dyDescent="0.25">
      <c r="A11" s="2"/>
      <c r="B11" s="64" t="s">
        <v>50</v>
      </c>
      <c r="C11" s="48">
        <v>116312</v>
      </c>
      <c r="D11" s="94">
        <v>775</v>
      </c>
      <c r="E11" s="48"/>
      <c r="F11" s="84">
        <v>137.14599999999999</v>
      </c>
      <c r="G11" s="37">
        <f t="shared" ref="G11:G17" si="1">F11/D11%</f>
        <v>17.696258064516126</v>
      </c>
    </row>
    <row r="12" spans="1:7" ht="25.5" customHeight="1" x14ac:dyDescent="0.25">
      <c r="A12" s="26" t="s">
        <v>14</v>
      </c>
      <c r="B12" s="64" t="s">
        <v>49</v>
      </c>
      <c r="C12" s="48">
        <v>476</v>
      </c>
      <c r="D12" s="94">
        <v>0.7</v>
      </c>
      <c r="E12" s="48"/>
      <c r="F12" s="84">
        <v>0.2</v>
      </c>
      <c r="G12" s="37">
        <f t="shared" si="1"/>
        <v>28.571428571428577</v>
      </c>
    </row>
    <row r="13" spans="1:7" ht="30.75" customHeight="1" x14ac:dyDescent="0.25">
      <c r="A13" s="26"/>
      <c r="B13" s="62" t="s">
        <v>56</v>
      </c>
      <c r="C13" s="47">
        <f>C15+C16+C17+C18+C20+C23</f>
        <v>40155.417999999998</v>
      </c>
      <c r="D13" s="85">
        <f>D15+D16+D17+D18+D20+D23+D25</f>
        <v>13.21</v>
      </c>
      <c r="E13" s="47">
        <f t="shared" ref="E13:F13" si="2">E15+E16+E17+E18+E20+E23+E25</f>
        <v>0</v>
      </c>
      <c r="F13" s="63">
        <f t="shared" si="2"/>
        <v>0</v>
      </c>
      <c r="G13" s="36">
        <f t="shared" si="1"/>
        <v>0</v>
      </c>
    </row>
    <row r="14" spans="1:7" s="75" customFormat="1" ht="15" customHeight="1" x14ac:dyDescent="0.25">
      <c r="A14" s="73"/>
      <c r="B14" s="76" t="s">
        <v>54</v>
      </c>
      <c r="C14" s="49"/>
      <c r="D14" s="93"/>
      <c r="E14" s="49"/>
      <c r="F14" s="66"/>
      <c r="G14" s="74"/>
    </row>
    <row r="15" spans="1:7" ht="27" hidden="1" customHeight="1" x14ac:dyDescent="0.25">
      <c r="A15" s="2" t="s">
        <v>15</v>
      </c>
      <c r="B15" s="64" t="s">
        <v>10</v>
      </c>
      <c r="C15" s="49">
        <v>17692.673999999999</v>
      </c>
      <c r="D15" s="94"/>
      <c r="E15" s="48"/>
      <c r="F15" s="66"/>
      <c r="G15" s="37" t="e">
        <f t="shared" si="1"/>
        <v>#DIV/0!</v>
      </c>
    </row>
    <row r="16" spans="1:7" ht="23.25" customHeight="1" x14ac:dyDescent="0.25">
      <c r="A16" s="2" t="s">
        <v>15</v>
      </c>
      <c r="B16" s="64" t="s">
        <v>6</v>
      </c>
      <c r="C16" s="49">
        <v>551.08799999999997</v>
      </c>
      <c r="D16" s="94">
        <v>13.21</v>
      </c>
      <c r="E16" s="48"/>
      <c r="F16" s="67">
        <v>0</v>
      </c>
      <c r="G16" s="37">
        <f t="shared" si="1"/>
        <v>0</v>
      </c>
    </row>
    <row r="17" spans="1:7" ht="18" hidden="1" customHeight="1" x14ac:dyDescent="0.25">
      <c r="A17" s="2" t="s">
        <v>26</v>
      </c>
      <c r="B17" s="64" t="s">
        <v>16</v>
      </c>
      <c r="C17" s="49"/>
      <c r="D17" s="94"/>
      <c r="E17" s="49"/>
      <c r="F17" s="66"/>
      <c r="G17" s="37" t="e">
        <f t="shared" si="1"/>
        <v>#DIV/0!</v>
      </c>
    </row>
    <row r="18" spans="1:7" ht="1.1499999999999999" customHeight="1" thickBot="1" x14ac:dyDescent="0.3">
      <c r="A18" s="2" t="s">
        <v>27</v>
      </c>
      <c r="B18" s="64" t="s">
        <v>17</v>
      </c>
      <c r="C18" s="49">
        <v>19382.276999999998</v>
      </c>
      <c r="D18" s="94"/>
      <c r="E18" s="49"/>
      <c r="F18" s="66"/>
      <c r="G18" s="37" t="e">
        <f t="shared" ref="G18:G19" si="3">F18/D18%</f>
        <v>#DIV/0!</v>
      </c>
    </row>
    <row r="19" spans="1:7" ht="32.25" hidden="1" customHeight="1" x14ac:dyDescent="0.25">
      <c r="A19" s="2" t="s">
        <v>34</v>
      </c>
      <c r="B19" s="64" t="s">
        <v>35</v>
      </c>
      <c r="C19" s="50"/>
      <c r="D19" s="91"/>
      <c r="E19" s="50"/>
      <c r="F19" s="59"/>
      <c r="G19" s="37" t="e">
        <f t="shared" si="3"/>
        <v>#DIV/0!</v>
      </c>
    </row>
    <row r="20" spans="1:7" ht="33" hidden="1" customHeight="1" thickBot="1" x14ac:dyDescent="0.3">
      <c r="A20" s="2" t="s">
        <v>33</v>
      </c>
      <c r="B20" s="64" t="s">
        <v>47</v>
      </c>
      <c r="C20" s="49">
        <f>0.001+1878.061</f>
        <v>1878.0619999999999</v>
      </c>
      <c r="D20" s="94"/>
      <c r="E20" s="49"/>
      <c r="F20" s="66"/>
      <c r="G20" s="37" t="e">
        <f t="shared" ref="G20:G21" si="4">F20/D20%</f>
        <v>#DIV/0!</v>
      </c>
    </row>
    <row r="21" spans="1:7" ht="18" hidden="1" customHeight="1" x14ac:dyDescent="0.25">
      <c r="A21" s="2" t="s">
        <v>28</v>
      </c>
      <c r="B21" s="64" t="s">
        <v>7</v>
      </c>
      <c r="C21" s="48"/>
      <c r="D21" s="94"/>
      <c r="E21" s="48"/>
      <c r="F21" s="65"/>
      <c r="G21" s="37" t="e">
        <f t="shared" si="4"/>
        <v>#DIV/0!</v>
      </c>
    </row>
    <row r="22" spans="1:7" ht="18" hidden="1" customHeight="1" x14ac:dyDescent="0.25">
      <c r="A22" s="2" t="s">
        <v>36</v>
      </c>
      <c r="B22" s="64" t="s">
        <v>37</v>
      </c>
      <c r="C22" s="50"/>
      <c r="D22" s="91"/>
      <c r="E22" s="50"/>
      <c r="F22" s="59"/>
      <c r="G22" s="37" t="e">
        <f t="shared" ref="G22" si="5">F22/D22%</f>
        <v>#DIV/0!</v>
      </c>
    </row>
    <row r="23" spans="1:7" ht="24.6" hidden="1" customHeight="1" thickBot="1" x14ac:dyDescent="0.3">
      <c r="A23" s="27" t="s">
        <v>23</v>
      </c>
      <c r="B23" s="64" t="s">
        <v>24</v>
      </c>
      <c r="C23" s="49">
        <v>651.31700000000001</v>
      </c>
      <c r="D23" s="94"/>
      <c r="E23" s="49"/>
      <c r="F23" s="66"/>
      <c r="G23" s="37" t="e">
        <f>F23/D23%</f>
        <v>#DIV/0!</v>
      </c>
    </row>
    <row r="24" spans="1:7" ht="25.5" hidden="1" x14ac:dyDescent="0.25">
      <c r="A24" s="2" t="s">
        <v>29</v>
      </c>
      <c r="B24" s="64" t="s">
        <v>8</v>
      </c>
      <c r="C24" s="49"/>
      <c r="D24" s="94"/>
      <c r="E24" s="49"/>
      <c r="F24" s="66"/>
      <c r="G24" s="37" t="e">
        <f t="shared" ref="G24" si="6">F24/D24%</f>
        <v>#DIV/0!</v>
      </c>
    </row>
    <row r="25" spans="1:7" ht="24" hidden="1" customHeight="1" thickBot="1" x14ac:dyDescent="0.3">
      <c r="A25" s="16" t="s">
        <v>30</v>
      </c>
      <c r="B25" s="64" t="s">
        <v>12</v>
      </c>
      <c r="C25" s="49">
        <v>6</v>
      </c>
      <c r="D25" s="94"/>
      <c r="E25" s="49"/>
      <c r="F25" s="66"/>
      <c r="G25" s="37" t="s">
        <v>11</v>
      </c>
    </row>
    <row r="26" spans="1:7" ht="28.5" hidden="1" customHeight="1" thickBot="1" x14ac:dyDescent="0.3">
      <c r="B26" s="68" t="s">
        <v>1</v>
      </c>
      <c r="C26" s="51" t="e">
        <f>C9+#REF!+C10+#REF!+C11+C15+C16+C17+C18+C20+C21+C23+C24+C19+C22</f>
        <v>#REF!</v>
      </c>
      <c r="D26" s="95">
        <f>D9+D10+D11+D12+D15+D16+D18+D20+D23+D25</f>
        <v>959.0100000000001</v>
      </c>
      <c r="E26" s="51">
        <f>E9+E10+E11+E12+E15+E16+E18+E20+E23+E25</f>
        <v>0</v>
      </c>
      <c r="F26" s="69">
        <f>F9+F10+F11+F12+F15+F16+F18+F20+F23+F25</f>
        <v>146.55699999999999</v>
      </c>
      <c r="G26" s="12">
        <f>F26/D26*100</f>
        <v>15.28211384657094</v>
      </c>
    </row>
    <row r="27" spans="1:7" ht="31.5" customHeight="1" thickBot="1" x14ac:dyDescent="0.3">
      <c r="A27" s="2" t="s">
        <v>45</v>
      </c>
      <c r="B27" s="70" t="s">
        <v>57</v>
      </c>
      <c r="C27" s="47">
        <v>5529.2479999999996</v>
      </c>
      <c r="D27" s="85">
        <v>2195.9740000000002</v>
      </c>
      <c r="E27" s="47"/>
      <c r="F27" s="86">
        <v>175.41800000000001</v>
      </c>
      <c r="G27" s="38">
        <f t="shared" ref="G27:G28" si="7">F27/D27%</f>
        <v>7.9881637942890036</v>
      </c>
    </row>
    <row r="28" spans="1:7" s="6" customFormat="1" ht="24.75" hidden="1" customHeight="1" thickBot="1" x14ac:dyDescent="0.3">
      <c r="A28" s="16" t="s">
        <v>42</v>
      </c>
      <c r="B28" s="71" t="s">
        <v>18</v>
      </c>
      <c r="C28" s="52"/>
      <c r="D28" s="96"/>
      <c r="E28" s="53"/>
      <c r="F28" s="87"/>
      <c r="G28" s="39" t="e">
        <f t="shared" si="7"/>
        <v>#DIV/0!</v>
      </c>
    </row>
    <row r="29" spans="1:7" ht="23.25" hidden="1" customHeight="1" thickBot="1" x14ac:dyDescent="0.3">
      <c r="B29" s="68" t="s">
        <v>19</v>
      </c>
      <c r="C29" s="47">
        <f>C27+C28</f>
        <v>5529.2479999999996</v>
      </c>
      <c r="D29" s="85">
        <f t="shared" ref="D29:E29" si="8">D27+D28</f>
        <v>2195.9740000000002</v>
      </c>
      <c r="E29" s="47">
        <f t="shared" si="8"/>
        <v>0</v>
      </c>
      <c r="F29" s="86">
        <f>F27+F28</f>
        <v>175.41800000000001</v>
      </c>
      <c r="G29" s="12">
        <f>F29/D29*100</f>
        <v>7.9881637942890036</v>
      </c>
    </row>
    <row r="30" spans="1:7" s="6" customFormat="1" ht="20.25" hidden="1" customHeight="1" x14ac:dyDescent="0.25">
      <c r="B30" s="68" t="s">
        <v>20</v>
      </c>
      <c r="C30" s="47" t="e">
        <f>C26+C29</f>
        <v>#REF!</v>
      </c>
      <c r="D30" s="85">
        <f t="shared" ref="D30:E30" si="9">D26+D29</f>
        <v>3154.9840000000004</v>
      </c>
      <c r="E30" s="47">
        <f t="shared" si="9"/>
        <v>0</v>
      </c>
      <c r="F30" s="86">
        <f>F26+F29</f>
        <v>321.97500000000002</v>
      </c>
      <c r="G30" s="13">
        <f>F30/D30*100</f>
        <v>10.205281548179007</v>
      </c>
    </row>
    <row r="31" spans="1:7" ht="27" hidden="1" customHeight="1" x14ac:dyDescent="0.25">
      <c r="A31" s="2" t="s">
        <v>43</v>
      </c>
      <c r="B31" s="71" t="s">
        <v>9</v>
      </c>
      <c r="C31" s="53"/>
      <c r="D31" s="96"/>
      <c r="E31" s="53"/>
      <c r="F31" s="87"/>
      <c r="G31" s="9" t="s">
        <v>11</v>
      </c>
    </row>
    <row r="32" spans="1:7" ht="27" customHeight="1" thickBot="1" x14ac:dyDescent="0.3">
      <c r="B32" s="80" t="s">
        <v>51</v>
      </c>
      <c r="C32" s="79" t="e">
        <f>C30+C31</f>
        <v>#REF!</v>
      </c>
      <c r="D32" s="97">
        <f>D30+D31</f>
        <v>3154.9840000000004</v>
      </c>
      <c r="E32" s="79">
        <f>E30+E31</f>
        <v>0</v>
      </c>
      <c r="F32" s="88">
        <f>F30+F31</f>
        <v>321.97500000000002</v>
      </c>
      <c r="G32" s="40">
        <f>F32/D32*100</f>
        <v>10.205281548179007</v>
      </c>
    </row>
    <row r="33" spans="1:7" s="75" customFormat="1" ht="46.5" customHeight="1" thickBot="1" x14ac:dyDescent="0.3">
      <c r="A33" s="77"/>
      <c r="B33" s="81" t="s">
        <v>68</v>
      </c>
      <c r="C33" s="82"/>
      <c r="D33" s="83">
        <f>D47-D32</f>
        <v>0</v>
      </c>
      <c r="E33" s="83">
        <f t="shared" ref="E33" si="10">E47-E32</f>
        <v>219236.70291999998</v>
      </c>
      <c r="F33" s="89">
        <f>F47-F32</f>
        <v>64.020999999999958</v>
      </c>
      <c r="G33" s="78"/>
    </row>
    <row r="34" spans="1:7" ht="22.5" customHeight="1" thickBot="1" x14ac:dyDescent="0.3">
      <c r="B34" s="105" t="s">
        <v>38</v>
      </c>
      <c r="C34" s="106"/>
      <c r="D34" s="106"/>
      <c r="E34" s="106"/>
      <c r="F34" s="107"/>
      <c r="G34" s="72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4" t="s">
        <v>32</v>
      </c>
      <c r="C36" s="50">
        <v>369854.91599999997</v>
      </c>
      <c r="D36" s="91">
        <v>1573.6590000000001</v>
      </c>
      <c r="E36" s="50"/>
      <c r="F36" s="90">
        <v>230.68</v>
      </c>
      <c r="G36" s="42" t="s">
        <v>11</v>
      </c>
    </row>
    <row r="37" spans="1:7" ht="20.45" customHeight="1" x14ac:dyDescent="0.25">
      <c r="A37" s="27"/>
      <c r="B37" s="64" t="s">
        <v>58</v>
      </c>
      <c r="C37" s="50"/>
      <c r="D37" s="91">
        <v>99.956000000000003</v>
      </c>
      <c r="E37" s="50"/>
      <c r="F37" s="91">
        <v>11.403</v>
      </c>
      <c r="G37" s="39"/>
    </row>
    <row r="38" spans="1:7" ht="21" hidden="1" customHeight="1" x14ac:dyDescent="0.25">
      <c r="A38" s="27"/>
      <c r="B38" s="64" t="s">
        <v>59</v>
      </c>
      <c r="C38" s="50"/>
      <c r="D38" s="91"/>
      <c r="E38" s="50"/>
      <c r="F38" s="91"/>
      <c r="G38" s="39"/>
    </row>
    <row r="39" spans="1:7" ht="21" customHeight="1" x14ac:dyDescent="0.25">
      <c r="A39" s="27"/>
      <c r="B39" s="64" t="s">
        <v>64</v>
      </c>
      <c r="C39" s="50"/>
      <c r="D39" s="91">
        <v>80</v>
      </c>
      <c r="E39" s="50"/>
      <c r="F39" s="91"/>
      <c r="G39" s="39"/>
    </row>
    <row r="40" spans="1:7" ht="21" customHeight="1" x14ac:dyDescent="0.25">
      <c r="A40" s="27"/>
      <c r="B40" s="64" t="s">
        <v>60</v>
      </c>
      <c r="C40" s="50"/>
      <c r="D40" s="91">
        <v>888.05799999999999</v>
      </c>
      <c r="E40" s="50"/>
      <c r="F40" s="91">
        <v>56.912999999999997</v>
      </c>
      <c r="G40" s="39"/>
    </row>
    <row r="41" spans="1:7" ht="21" hidden="1" customHeight="1" x14ac:dyDescent="0.25">
      <c r="A41" s="27"/>
      <c r="B41" s="64" t="s">
        <v>65</v>
      </c>
      <c r="C41" s="50"/>
      <c r="D41" s="91"/>
      <c r="E41" s="50"/>
      <c r="F41" s="91"/>
      <c r="G41" s="39"/>
    </row>
    <row r="42" spans="1:7" ht="21" customHeight="1" x14ac:dyDescent="0.25">
      <c r="A42" s="27"/>
      <c r="B42" s="64" t="s">
        <v>69</v>
      </c>
      <c r="C42" s="50"/>
      <c r="D42" s="91">
        <v>513.31100000000004</v>
      </c>
      <c r="E42" s="50"/>
      <c r="F42" s="91">
        <v>87</v>
      </c>
      <c r="G42" s="39"/>
    </row>
    <row r="43" spans="1:7" ht="1.1499999999999999" customHeight="1" x14ac:dyDescent="0.25">
      <c r="A43" s="27"/>
      <c r="B43" s="64" t="s">
        <v>63</v>
      </c>
      <c r="C43" s="50"/>
      <c r="D43" s="91"/>
      <c r="E43" s="50"/>
      <c r="F43" s="91"/>
      <c r="G43" s="39"/>
    </row>
    <row r="44" spans="1:7" ht="21" hidden="1" customHeight="1" x14ac:dyDescent="0.25">
      <c r="A44" s="27"/>
      <c r="B44" s="64" t="s">
        <v>66</v>
      </c>
      <c r="C44" s="50"/>
      <c r="D44" s="91"/>
      <c r="E44" s="50"/>
      <c r="F44" s="91"/>
      <c r="G44" s="39"/>
    </row>
    <row r="45" spans="1:7" ht="21" hidden="1" customHeight="1" x14ac:dyDescent="0.25">
      <c r="A45" s="27"/>
      <c r="B45" s="64" t="s">
        <v>61</v>
      </c>
      <c r="C45" s="50"/>
      <c r="D45" s="91"/>
      <c r="E45" s="50"/>
      <c r="F45" s="91"/>
      <c r="G45" s="39"/>
    </row>
    <row r="46" spans="1:7" ht="25.15" hidden="1" customHeight="1" thickBot="1" x14ac:dyDescent="0.3">
      <c r="A46" s="16" t="s">
        <v>21</v>
      </c>
      <c r="B46" s="64" t="s">
        <v>62</v>
      </c>
      <c r="C46" s="50"/>
      <c r="D46" s="91"/>
      <c r="E46" s="50">
        <v>219236.70291999998</v>
      </c>
      <c r="F46" s="91"/>
      <c r="G46" s="39" t="e">
        <f t="shared" ref="G46" si="11">F46/D46%</f>
        <v>#DIV/0!</v>
      </c>
    </row>
    <row r="47" spans="1:7" ht="24.75" customHeight="1" thickBot="1" x14ac:dyDescent="0.3">
      <c r="B47" s="60" t="s">
        <v>52</v>
      </c>
      <c r="C47" s="61">
        <f>C35+C36+C46</f>
        <v>369854.91599999997</v>
      </c>
      <c r="D47" s="92">
        <f>SUM(D36:D46)</f>
        <v>3154.9839999999999</v>
      </c>
      <c r="E47" s="61">
        <f t="shared" ref="E47:F47" si="12">SUM(E36:E46)</f>
        <v>219236.70291999998</v>
      </c>
      <c r="F47" s="92">
        <f t="shared" si="12"/>
        <v>385.99599999999998</v>
      </c>
      <c r="G47" s="40" t="s">
        <v>11</v>
      </c>
    </row>
    <row r="48" spans="1:7" ht="38.25" hidden="1" customHeight="1" thickBot="1" x14ac:dyDescent="0.3">
      <c r="B48" s="113" t="s">
        <v>39</v>
      </c>
      <c r="C48" s="114"/>
      <c r="D48" s="114"/>
      <c r="E48" s="114"/>
      <c r="F48" s="11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8" t="s">
        <v>46</v>
      </c>
      <c r="C56" s="98"/>
      <c r="D56" s="98"/>
      <c r="E56" s="98"/>
      <c r="F56" s="98"/>
      <c r="G56" s="98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2021</vt:lpstr>
      <vt:lpstr>'январь 2021'!Область_печати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 Windows</cp:lastModifiedBy>
  <cp:lastPrinted>2020-03-05T12:15:28Z</cp:lastPrinted>
  <dcterms:created xsi:type="dcterms:W3CDTF">2005-02-17T05:18:08Z</dcterms:created>
  <dcterms:modified xsi:type="dcterms:W3CDTF">2021-03-18T10:14:46Z</dcterms:modified>
</cp:coreProperties>
</file>