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\2022 МАкилово\"/>
    </mc:Choice>
  </mc:AlternateContent>
  <bookViews>
    <workbookView xWindow="0" yWindow="0" windowWidth="17490" windowHeight="10635"/>
  </bookViews>
  <sheets>
    <sheet name="январь 2022" sheetId="1" r:id="rId1"/>
  </sheets>
  <definedNames>
    <definedName name="_xlnm.Print_Area" localSheetId="0">'январь 2022'!$A$1:$F$58</definedName>
  </definedNames>
  <calcPr calcId="152511"/>
</workbook>
</file>

<file path=xl/calcChain.xml><?xml version="1.0" encoding="utf-8"?>
<calcChain xmlns="http://schemas.openxmlformats.org/spreadsheetml/2006/main">
  <c r="F28" i="1" l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0" i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<sst xmlns="http://schemas.openxmlformats.org/spreadsheetml/2006/main" count="84" uniqueCount="74">
  <si>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</si>
  <si>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</si>
  <si>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</si>
  <si>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</si>
  <si>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</si>
  <si>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</si>
  <si>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</si>
  <si>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</si>
  <si>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</si>
  <si>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</si>
  <si>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</si>
  <si>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</si>
  <si>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</si>
  <si>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</si>
  <si>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</si>
  <si>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</si>
  <si>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</si>
  <si>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</si>
  <si>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</si>
  <si>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</si>
  <si>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</si>
  <si>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</si>
  <si>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</si>
  <si>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</si>
  <si>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</si>
  <si>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</si>
  <si>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</si>
  <si>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</si>
  <si>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</si>
  <si>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</si>
  <si>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</si>
  <si>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</si>
  <si>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</si>
  <si>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</si>
  <si>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</si>
  <si>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</si>
  <si>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</si>
  <si>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</si>
  <si>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</si>
  <si>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</si>
  <si>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</si>
  <si>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</si>
  <si>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</si>
  <si>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</si>
  <si>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</si>
  <si>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</si>
  <si>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</si>
  <si>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</si>
  <si>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</si>
  <si>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</si>
  <si>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</si>
  <si>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</si>
  <si>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</si>
  <si>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</si>
  <si>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</si>
  <si>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</si>
  <si>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</si>
  <si>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</si>
  <si>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</si>
  <si>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</si>
  <si>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</si>
  <si>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</si>
  <si>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</si>
  <si>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</si>
  <si>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</si>
  <si>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</si>
  <si>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</si>
  <si>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</si>
  <si>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</si>
  <si>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</si>
  <si>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</si>
  <si>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Итоги исполнения бюджета  Мамадыш-Акиловского СП на 01.02.2022 года</t>
  </si>
  <si>
    <t>Уточненный план на 2022г.</t>
  </si>
  <si>
    <t>Исполнено  на 01.02.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</si>
</sst>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0" zoomScale="86" zoomScaleSheetLayoutView="86" workbookViewId="0">
      <selection activeCell="D62" sqref="D6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9" t="s">
        <v>71</v>
      </c>
      <c r="C1" s="109"/>
      <c r="D1" s="109"/>
      <c r="E1" s="109"/>
      <c r="F1" s="109"/>
      <c r="G1" s="109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99" t="s">
        <v>2</v>
      </c>
      <c r="B3" s="101" t="s">
        <v>51</v>
      </c>
      <c r="C3" s="111" t="s">
        <v>3</v>
      </c>
      <c r="D3" s="101" t="s">
        <v>72</v>
      </c>
      <c r="E3" s="101" t="s">
        <v>21</v>
      </c>
      <c r="F3" s="101" t="s">
        <v>73</v>
      </c>
      <c r="G3" s="113" t="s">
        <v>46</v>
      </c>
    </row>
    <row r="4" spans="1:7" s="3" customFormat="1" ht="58.5" customHeight="1" thickBot="1" x14ac:dyDescent="0.25">
      <c r="A4" s="100"/>
      <c r="B4" s="102"/>
      <c r="C4" s="112"/>
      <c r="D4" s="102"/>
      <c r="E4" s="102"/>
      <c r="F4" s="102"/>
      <c r="G4" s="11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3" t="s">
        <v>0</v>
      </c>
      <c r="C6" s="104"/>
      <c r="D6" s="104"/>
      <c r="E6" s="104"/>
      <c r="F6" s="105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9.034320000000001</v>
      </c>
      <c r="G7" s="36">
        <f>F7/D7%</f>
        <v>1.0405038099011363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0.17044000000000001</v>
      </c>
      <c r="G9" s="37">
        <f>F9/D9%</f>
        <v>0.21986584107327142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2.1633499999999999</v>
      </c>
      <c r="G10" s="37">
        <f>F10/D10%</f>
        <v>2.8844666666666665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5.3005300000000002</v>
      </c>
      <c r="G11" s="37">
        <f t="shared" ref="G11:G18" si="1">F11/D11%</f>
        <v>0.74159839047267273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1.4</v>
      </c>
      <c r="G12" s="37">
        <f t="shared" si="1"/>
        <v>140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13.21</v>
      </c>
      <c r="E14" s="47">
        <f t="shared" ref="E14" si="2">E16+E17+E18+E19+E21+E24+E26</f>
        <v>0</v>
      </c>
      <c r="F14" s="82">
        <f>F16+F17+F18+F19+F21+F24+F26+F20</f>
        <v>-41.819600000000001</v>
      </c>
      <c r="G14" s="36">
        <f t="shared" si="1"/>
        <v>-316.57532172596518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3.3024</v>
      </c>
      <c r="G17" s="37">
        <f t="shared" si="1"/>
        <v>24.999242997728995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-45.122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0</v>
      </c>
      <c r="E26" s="49"/>
      <c r="F26" s="94"/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881.47400000000005</v>
      </c>
      <c r="E27" s="51">
        <f>E9+E10+E11+E12+E16+E17+E19+E21+E24+E26</f>
        <v>0</v>
      </c>
      <c r="F27" s="97">
        <f>F9+F10+F11+F12+F16+F17+F19+F21+F24+F26+F20+F13</f>
        <v>-32.78528</v>
      </c>
      <c r="G27" s="12">
        <f>F27/D27*100</f>
        <v>-3.7193700551576105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2461.6019999999999</v>
      </c>
      <c r="E28" s="47"/>
      <c r="F28" s="82">
        <f>F30</f>
        <v>234.64534</v>
      </c>
      <c r="G28" s="38">
        <f t="shared" ref="G28:G29" si="7">F28/D28%</f>
        <v>9.5322208870483536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E30" si="8">D28+D29</f>
        <v>2461.6019999999999</v>
      </c>
      <c r="E30" s="47">
        <f t="shared" si="8"/>
        <v>0</v>
      </c>
      <c r="F30" s="82">
        <v>234.64534</v>
      </c>
      <c r="G30" s="12">
        <f>F30/D30*100</f>
        <v>9.5322208870483536</v>
      </c>
    </row>
    <row r="31" spans="1:7" s="6" customFormat="1" ht="12" customHeight="1" x14ac:dyDescent="0.25">
      <c r="B31" s="65" t="s">
        <v>19</v>
      </c>
      <c r="C31" s="47" t="e">
        <f>C27+C30</f>
        <v>#REF!</v>
      </c>
      <c r="D31" s="81">
        <f>D27+D30</f>
        <v>3343.076</v>
      </c>
      <c r="E31" s="47">
        <f t="shared" ref="E31" si="9">E27+E30</f>
        <v>0</v>
      </c>
      <c r="F31" s="82">
        <f>F27+F30</f>
        <v>201.86006</v>
      </c>
      <c r="G31" s="13">
        <f>F31/D31*100</f>
        <v>6.0381534849940595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3343.076</v>
      </c>
      <c r="E33" s="84">
        <f t="shared" ref="E33" si="10">E31+E32</f>
        <v>0</v>
      </c>
      <c r="F33" s="84">
        <f>F31+F32</f>
        <v>201.86006</v>
      </c>
      <c r="G33" s="40">
        <f>F33/D33*100</f>
        <v>6.0381534849940595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0</v>
      </c>
      <c r="E34" s="79">
        <f t="shared" ref="E34" si="11">E48-E33</f>
        <v>219236.70291999998</v>
      </c>
      <c r="F34" s="85">
        <f>F48-F33</f>
        <v>-185.86006</v>
      </c>
      <c r="G34" s="74"/>
    </row>
    <row r="35" spans="1:7" ht="21.75" customHeight="1" thickBot="1" x14ac:dyDescent="0.3">
      <c r="B35" s="115" t="s">
        <v>37</v>
      </c>
      <c r="C35" s="116"/>
      <c r="D35" s="116"/>
      <c r="E35" s="116"/>
      <c r="F35" s="117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1620.269</v>
      </c>
      <c r="E37" s="50"/>
      <c r="F37" s="86">
        <v>16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/>
      <c r="G38" s="39"/>
    </row>
    <row r="39" spans="1:7" ht="18" customHeight="1" x14ac:dyDescent="0.25">
      <c r="A39" s="27"/>
      <c r="B39" s="62" t="s">
        <v>57</v>
      </c>
      <c r="C39" s="50"/>
      <c r="D39" s="87">
        <v>30</v>
      </c>
      <c r="E39" s="50"/>
      <c r="F39" s="87"/>
      <c r="G39" s="39"/>
    </row>
    <row r="40" spans="1:7" ht="21" customHeight="1" x14ac:dyDescent="0.25">
      <c r="A40" s="27"/>
      <c r="B40" s="62" t="s">
        <v>62</v>
      </c>
      <c r="C40" s="50"/>
      <c r="D40" s="87">
        <v>80</v>
      </c>
      <c r="E40" s="50"/>
      <c r="F40" s="87"/>
      <c r="G40" s="39"/>
    </row>
    <row r="41" spans="1:7" ht="24" customHeight="1" x14ac:dyDescent="0.25">
      <c r="A41" s="27"/>
      <c r="B41" s="62" t="s">
        <v>58</v>
      </c>
      <c r="C41" s="50"/>
      <c r="D41" s="87">
        <v>923.93499999999995</v>
      </c>
      <c r="E41" s="50"/>
      <c r="F41" s="87"/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/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3343.076</v>
      </c>
      <c r="E48" s="60">
        <f t="shared" ref="E48" si="13">SUM(E37:E47)</f>
        <v>219236.70291999998</v>
      </c>
      <c r="F48" s="88">
        <f>SUM(F37:F47)</f>
        <v>16</v>
      </c>
      <c r="G48" s="40" t="s">
        <v>11</v>
      </c>
    </row>
    <row r="49" spans="1:7" ht="38.25" hidden="1" customHeight="1" thickBot="1" x14ac:dyDescent="0.3">
      <c r="B49" s="106" t="s">
        <v>38</v>
      </c>
      <c r="C49" s="107"/>
      <c r="D49" s="107"/>
      <c r="E49" s="107"/>
      <c r="F49" s="108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10" t="s">
        <v>45</v>
      </c>
      <c r="C57" s="110"/>
      <c r="D57" s="110"/>
      <c r="E57" s="110"/>
      <c r="F57" s="110"/>
      <c r="G57" s="110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2022-03-28T11:22:36Z</dcterms:modified>
</cp:coreProperties>
</file>