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490" windowHeight="10635"/>
  </bookViews>
  <sheets>
    <sheet name="декабрь 2021" sheetId="1" r:id="rId1"/>
  </sheets>
  <definedNames>
    <definedName name="_xlnm.Print_Area" localSheetId="0">'декабрь 2021'!$A$1:$F$58</definedName>
  </definedNames>
  <calcPr calcId="145621"/>
</workbook>
</file>

<file path=xl/calcChain.xml><?xml version="1.0" encoding="utf-8"?>
<calcChain xmlns="http://schemas.openxmlformats.org/spreadsheetml/2006/main">
  <c r="E15" i="1" l="1"/>
  <c r="F15" i="1"/>
  <c r="D15" i="1"/>
  <c r="F7" i="1"/>
  <c r="F27" i="1" s="1"/>
  <c r="E30" i="1"/>
  <c r="F30" i="1"/>
  <c r="D48" i="1" l="1"/>
  <c r="F31" i="1" l="1"/>
  <c r="F33" i="1" s="1"/>
  <c r="F48" i="1"/>
  <c r="D7" i="1" l="1"/>
  <c r="D27" i="1" s="1"/>
  <c r="E7" i="1"/>
  <c r="E27" i="1" s="1"/>
  <c r="E48" i="1" l="1"/>
  <c r="C7" i="1" l="1"/>
  <c r="C15" i="1" l="1"/>
  <c r="G15" i="1" l="1"/>
  <c r="G7" i="1"/>
  <c r="G21" i="1"/>
  <c r="G25" i="1" l="1"/>
  <c r="D51" i="1" l="1"/>
  <c r="F51" i="1"/>
  <c r="G19" i="1" l="1"/>
  <c r="G29" i="1" l="1"/>
  <c r="G28" i="1" l="1"/>
  <c r="G24" i="1"/>
  <c r="G22" i="1"/>
  <c r="G20" i="1"/>
  <c r="G18" i="1"/>
  <c r="G17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<sst xmlns="http://schemas.openxmlformats.org/spreadsheetml/2006/main" count="83" uniqueCount="73">
  <si>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</si>
  <si>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</si>
  <si>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</si>
  <si>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</si>
  <si>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</si>
  <si>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</si>
  <si>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</si>
  <si>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</si>
  <si>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</si>
  <si>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</si>
  <si>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</si>
  <si>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</si>
  <si>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</si>
  <si>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</si>
  <si>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</si>
  <si>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</si>
  <si>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</si>
  <si>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</si>
  <si>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</si>
  <si>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</si>
  <si>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</si>
  <si>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</si>
  <si>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</si>
  <si>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</si>
  <si>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</si>
  <si>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</si>
  <si>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</si>
  <si>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</si>
  <si>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</si>
  <si>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</si>
  <si>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</si>
  <si>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</si>
  <si>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</si>
  <si>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</si>
  <si>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</si>
  <si>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</si>
  <si>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</si>
  <si>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</si>
  <si>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</si>
  <si>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</si>
  <si>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</si>
  <si>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</si>
  <si>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</si>
  <si>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</si>
  <si>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</si>
  <si>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</si>
  <si>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</si>
  <si>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</si>
  <si>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</si>
  <si>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</si>
  <si>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</si>
  <si>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</si>
  <si>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</si>
  <si>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</si>
  <si>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</si>
  <si>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</si>
  <si>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</si>
  <si>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</si>
  <si>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</si>
  <si>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</si>
  <si>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</si>
  <si>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</si>
  <si>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</si>
  <si>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</si>
  <si>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</si>
  <si>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</si>
  <si>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Уточненный план на 2021г.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</si>
  <si>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</si>
  <si>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</si>
  <si>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</si>
  <si>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Итоги исполнения бюджета  Мамадыш-Акиловского СП на 01.01.2022 года</t>
  </si>
  <si>
    <t>Исполнено  на 01.01. 2022г.</t>
  </si>
  <si>
    <t>Задолженность и перерасчеты по отмененным налогам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</si>
</sst>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28" zoomScale="86" zoomScaleSheetLayoutView="86" workbookViewId="0">
      <selection activeCell="I40" sqref="I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6" t="s">
        <v>70</v>
      </c>
      <c r="C1" s="116"/>
      <c r="D1" s="116"/>
      <c r="E1" s="116"/>
      <c r="F1" s="116"/>
      <c r="G1" s="116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63</v>
      </c>
    </row>
    <row r="3" spans="1:7" s="3" customFormat="1" ht="16.5" customHeight="1" x14ac:dyDescent="0.2">
      <c r="A3" s="108" t="s">
        <v>2</v>
      </c>
      <c r="B3" s="99" t="s">
        <v>49</v>
      </c>
      <c r="C3" s="101" t="s">
        <v>3</v>
      </c>
      <c r="D3" s="99" t="s">
        <v>66</v>
      </c>
      <c r="E3" s="99" t="s">
        <v>20</v>
      </c>
      <c r="F3" s="99" t="s">
        <v>71</v>
      </c>
      <c r="G3" s="103" t="s">
        <v>44</v>
      </c>
    </row>
    <row r="4" spans="1:7" s="3" customFormat="1" ht="58.5" customHeight="1" thickBot="1" x14ac:dyDescent="0.25">
      <c r="A4" s="109"/>
      <c r="B4" s="100"/>
      <c r="C4" s="102"/>
      <c r="D4" s="100"/>
      <c r="E4" s="100"/>
      <c r="F4" s="100"/>
      <c r="G4" s="10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0" t="s">
        <v>0</v>
      </c>
      <c r="C6" s="111"/>
      <c r="D6" s="111"/>
      <c r="E6" s="111"/>
      <c r="F6" s="112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81">
        <f>D9+D10+D11+D12</f>
        <v>945.80000000000007</v>
      </c>
      <c r="E7" s="47">
        <f t="shared" ref="E7" si="0">E9+E10+E11+E12</f>
        <v>0</v>
      </c>
      <c r="F7" s="81">
        <f>F9+F10+F11+F12+F13+F14</f>
        <v>887.36203</v>
      </c>
      <c r="G7" s="36">
        <f>F7/D7%</f>
        <v>93.82131846056248</v>
      </c>
    </row>
    <row r="8" spans="1:7" s="71" customFormat="1" ht="15" customHeight="1" thickBot="1" x14ac:dyDescent="0.3">
      <c r="A8" s="69"/>
      <c r="B8" s="72" t="s">
        <v>50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96.1</v>
      </c>
      <c r="E9" s="48"/>
      <c r="F9" s="80">
        <v>89.066869999999994</v>
      </c>
      <c r="G9" s="37">
        <f>F9/D9%</f>
        <v>92.68144640998959</v>
      </c>
    </row>
    <row r="10" spans="1:7" ht="24" customHeight="1" x14ac:dyDescent="0.25">
      <c r="A10" s="2" t="s">
        <v>23</v>
      </c>
      <c r="B10" s="62" t="s">
        <v>12</v>
      </c>
      <c r="C10" s="48">
        <v>36737.699999999997</v>
      </c>
      <c r="D10" s="90">
        <v>74</v>
      </c>
      <c r="E10" s="48"/>
      <c r="F10" s="80">
        <v>37.50085</v>
      </c>
      <c r="G10" s="37">
        <f>F10/D10%</f>
        <v>50.676824324324322</v>
      </c>
    </row>
    <row r="11" spans="1:7" ht="22.5" customHeight="1" x14ac:dyDescent="0.25">
      <c r="A11" s="2"/>
      <c r="B11" s="62" t="s">
        <v>46</v>
      </c>
      <c r="C11" s="48">
        <v>116312</v>
      </c>
      <c r="D11" s="90">
        <v>775</v>
      </c>
      <c r="E11" s="48"/>
      <c r="F11" s="80">
        <v>770.15646000000004</v>
      </c>
      <c r="G11" s="37">
        <f t="shared" ref="G11:G19" si="1">F11/D11%</f>
        <v>99.375027096774204</v>
      </c>
    </row>
    <row r="12" spans="1:7" ht="25.5" customHeight="1" x14ac:dyDescent="0.25">
      <c r="A12" s="26" t="s">
        <v>13</v>
      </c>
      <c r="B12" s="62" t="s">
        <v>45</v>
      </c>
      <c r="C12" s="48">
        <v>476</v>
      </c>
      <c r="D12" s="90">
        <v>0.7</v>
      </c>
      <c r="E12" s="48"/>
      <c r="F12" s="80">
        <v>1.9</v>
      </c>
      <c r="G12" s="37">
        <f t="shared" si="1"/>
        <v>271.42857142857144</v>
      </c>
    </row>
    <row r="13" spans="1:7" ht="25.5" customHeight="1" x14ac:dyDescent="0.25">
      <c r="A13" s="26"/>
      <c r="B13" s="62" t="s">
        <v>68</v>
      </c>
      <c r="C13" s="48"/>
      <c r="D13" s="90"/>
      <c r="E13" s="48"/>
      <c r="F13" s="80">
        <v>5.0000000000000001E-3</v>
      </c>
      <c r="G13" s="37"/>
    </row>
    <row r="14" spans="1:7" ht="25.5" customHeight="1" x14ac:dyDescent="0.25">
      <c r="A14" s="26"/>
      <c r="B14" s="62" t="s">
        <v>72</v>
      </c>
      <c r="C14" s="48"/>
      <c r="D14" s="90"/>
      <c r="E14" s="48"/>
      <c r="F14" s="80">
        <v>-11.267150000000001</v>
      </c>
      <c r="G14" s="37"/>
    </row>
    <row r="15" spans="1:7" ht="30.75" customHeight="1" x14ac:dyDescent="0.25">
      <c r="A15" s="26"/>
      <c r="B15" s="61" t="s">
        <v>52</v>
      </c>
      <c r="C15" s="47" t="e">
        <f>C17+C18+C19+C20+#REF!+C24</f>
        <v>#REF!</v>
      </c>
      <c r="D15" s="81">
        <f>D18+D21+D26</f>
        <v>231.51000000000002</v>
      </c>
      <c r="E15" s="81">
        <f t="shared" ref="E15:F15" si="2">E18+E21+E26</f>
        <v>0</v>
      </c>
      <c r="F15" s="81">
        <f t="shared" si="2"/>
        <v>231.547</v>
      </c>
      <c r="G15" s="36">
        <f t="shared" si="1"/>
        <v>100.01598203101378</v>
      </c>
    </row>
    <row r="16" spans="1:7" s="71" customFormat="1" ht="15" customHeight="1" x14ac:dyDescent="0.25">
      <c r="A16" s="69"/>
      <c r="B16" s="72" t="s">
        <v>50</v>
      </c>
      <c r="C16" s="49"/>
      <c r="D16" s="89"/>
      <c r="E16" s="49"/>
      <c r="F16" s="64"/>
      <c r="G16" s="70"/>
    </row>
    <row r="17" spans="1:7" ht="20.25" hidden="1" customHeight="1" x14ac:dyDescent="0.25">
      <c r="A17" s="2" t="s">
        <v>14</v>
      </c>
      <c r="B17" s="62" t="s">
        <v>10</v>
      </c>
      <c r="C17" s="49">
        <v>17692.673999999999</v>
      </c>
      <c r="D17" s="90"/>
      <c r="E17" s="48"/>
      <c r="F17" s="64"/>
      <c r="G17" s="37" t="e">
        <f t="shared" si="1"/>
        <v>#DIV/0!</v>
      </c>
    </row>
    <row r="18" spans="1:7" ht="21.75" customHeight="1" x14ac:dyDescent="0.25">
      <c r="A18" s="2" t="s">
        <v>14</v>
      </c>
      <c r="B18" s="62" t="s">
        <v>6</v>
      </c>
      <c r="C18" s="49">
        <v>551.08799999999997</v>
      </c>
      <c r="D18" s="90">
        <v>13.21</v>
      </c>
      <c r="E18" s="48"/>
      <c r="F18" s="93">
        <v>9.907</v>
      </c>
      <c r="G18" s="37">
        <f t="shared" si="1"/>
        <v>74.996214988644965</v>
      </c>
    </row>
    <row r="19" spans="1:7" ht="12.75" hidden="1" customHeight="1" x14ac:dyDescent="0.25">
      <c r="A19" s="2" t="s">
        <v>24</v>
      </c>
      <c r="B19" s="62" t="s">
        <v>15</v>
      </c>
      <c r="C19" s="49"/>
      <c r="D19" s="90"/>
      <c r="E19" s="49"/>
      <c r="F19" s="64"/>
      <c r="G19" s="37" t="e">
        <f t="shared" si="1"/>
        <v>#DIV/0!</v>
      </c>
    </row>
    <row r="20" spans="1:7" ht="12.75" hidden="1" customHeight="1" x14ac:dyDescent="0.25">
      <c r="A20" s="2" t="s">
        <v>25</v>
      </c>
      <c r="B20" s="62" t="s">
        <v>16</v>
      </c>
      <c r="C20" s="49">
        <v>19382.276999999998</v>
      </c>
      <c r="D20" s="90"/>
      <c r="E20" s="49"/>
      <c r="F20" s="64"/>
      <c r="G20" s="37" t="e">
        <f t="shared" ref="G20:G21" si="3">F20/D20%</f>
        <v>#DIV/0!</v>
      </c>
    </row>
    <row r="21" spans="1:7" ht="24.75" customHeight="1" x14ac:dyDescent="0.25">
      <c r="A21" s="2" t="s">
        <v>31</v>
      </c>
      <c r="B21" s="62" t="s">
        <v>32</v>
      </c>
      <c r="C21" s="50"/>
      <c r="D21" s="87"/>
      <c r="E21" s="50"/>
      <c r="F21" s="94">
        <v>1.94</v>
      </c>
      <c r="G21" s="37" t="e">
        <f t="shared" si="3"/>
        <v>#DIV/0!</v>
      </c>
    </row>
    <row r="22" spans="1:7" ht="17.25" hidden="1" customHeight="1" x14ac:dyDescent="0.25">
      <c r="A22" s="2" t="s">
        <v>26</v>
      </c>
      <c r="B22" s="62" t="s">
        <v>7</v>
      </c>
      <c r="C22" s="48"/>
      <c r="D22" s="90"/>
      <c r="E22" s="48"/>
      <c r="F22" s="63"/>
      <c r="G22" s="37" t="e">
        <f t="shared" ref="G22" si="4">F22/D22%</f>
        <v>#DIV/0!</v>
      </c>
    </row>
    <row r="23" spans="1:7" ht="14.25" hidden="1" customHeight="1" x14ac:dyDescent="0.25">
      <c r="A23" s="2" t="s">
        <v>33</v>
      </c>
      <c r="B23" s="62" t="s">
        <v>34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21</v>
      </c>
      <c r="B24" s="62" t="s">
        <v>22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27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28</v>
      </c>
      <c r="B26" s="62" t="s">
        <v>67</v>
      </c>
      <c r="C26" s="49">
        <v>6</v>
      </c>
      <c r="D26" s="90">
        <v>218.3</v>
      </c>
      <c r="E26" s="49"/>
      <c r="F26" s="94">
        <v>219.7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C9+#REF!+C10+#REF!+C11+C17+C18+C19+C20+#REF!+C22+C24+C25+C21+C23</f>
        <v>#REF!</v>
      </c>
      <c r="D27" s="91">
        <f>D7+D15</f>
        <v>1177.3100000000002</v>
      </c>
      <c r="E27" s="91">
        <f t="shared" ref="E27:F27" si="7">E7+E15</f>
        <v>0</v>
      </c>
      <c r="F27" s="91">
        <f t="shared" si="7"/>
        <v>1118.90903</v>
      </c>
      <c r="G27" s="12">
        <f>F27/D27*100</f>
        <v>95.039456897503612</v>
      </c>
    </row>
    <row r="28" spans="1:7" ht="29.25" customHeight="1" thickBot="1" x14ac:dyDescent="0.3">
      <c r="A28" s="2" t="s">
        <v>42</v>
      </c>
      <c r="B28" s="66" t="s">
        <v>53</v>
      </c>
      <c r="C28" s="47">
        <v>5529.2479999999996</v>
      </c>
      <c r="D28" s="81">
        <v>3362.34096</v>
      </c>
      <c r="E28" s="47"/>
      <c r="F28" s="82">
        <v>3362.34096</v>
      </c>
      <c r="G28" s="38">
        <f t="shared" ref="G28:G29" si="8">F28/D28%</f>
        <v>100</v>
      </c>
    </row>
    <row r="29" spans="1:7" s="6" customFormat="1" ht="35.25" customHeight="1" thickBot="1" x14ac:dyDescent="0.3">
      <c r="A29" s="16" t="s">
        <v>39</v>
      </c>
      <c r="B29" s="97" t="s">
        <v>69</v>
      </c>
      <c r="C29" s="95"/>
      <c r="D29" s="96">
        <v>-0.11829000000000001</v>
      </c>
      <c r="E29" s="52"/>
      <c r="F29" s="83">
        <v>-0.11829000000000001</v>
      </c>
      <c r="G29" s="39">
        <f t="shared" si="8"/>
        <v>100.00000000000001</v>
      </c>
    </row>
    <row r="30" spans="1:7" ht="31.5" customHeight="1" thickBot="1" x14ac:dyDescent="0.3">
      <c r="B30" s="65" t="s">
        <v>17</v>
      </c>
      <c r="C30" s="47">
        <f>C28+C29</f>
        <v>5529.2479999999996</v>
      </c>
      <c r="D30" s="81">
        <f t="shared" ref="D30:F30" si="9">D28+D29</f>
        <v>3362.2226700000001</v>
      </c>
      <c r="E30" s="81">
        <f t="shared" si="9"/>
        <v>0</v>
      </c>
      <c r="F30" s="81">
        <f t="shared" si="9"/>
        <v>3362.2226700000001</v>
      </c>
      <c r="G30" s="12">
        <f>F30/D30*100</f>
        <v>100</v>
      </c>
    </row>
    <row r="31" spans="1:7" s="6" customFormat="1" ht="12" customHeight="1" x14ac:dyDescent="0.25">
      <c r="B31" s="65" t="s">
        <v>18</v>
      </c>
      <c r="C31" s="47" t="e">
        <f>C27+C30</f>
        <v>#REF!</v>
      </c>
      <c r="D31" s="81">
        <f>D27+D30</f>
        <v>4539.5326700000005</v>
      </c>
      <c r="E31" s="47">
        <f>E27+E30</f>
        <v>0</v>
      </c>
      <c r="F31" s="82">
        <f>F27+F30</f>
        <v>4481.1316999999999</v>
      </c>
      <c r="G31" s="13">
        <f>F31/D31*100</f>
        <v>98.713502594970848</v>
      </c>
    </row>
    <row r="32" spans="1:7" ht="0.75" customHeight="1" x14ac:dyDescent="0.25">
      <c r="A32" s="2" t="s">
        <v>40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47</v>
      </c>
      <c r="C33" s="75" t="e">
        <f>C31+C32</f>
        <v>#REF!</v>
      </c>
      <c r="D33" s="84">
        <f>D31+D32</f>
        <v>4539.5326700000005</v>
      </c>
      <c r="E33" s="84">
        <f t="shared" ref="E33" si="10">E31+E32</f>
        <v>0</v>
      </c>
      <c r="F33" s="84">
        <f>F31+F32</f>
        <v>4481.1316999999999</v>
      </c>
      <c r="G33" s="40">
        <f>F33/D33*100</f>
        <v>98.713502594970848</v>
      </c>
    </row>
    <row r="34" spans="1:7" s="71" customFormat="1" ht="46.5" customHeight="1" thickBot="1" x14ac:dyDescent="0.3">
      <c r="A34" s="73"/>
      <c r="B34" s="77" t="s">
        <v>64</v>
      </c>
      <c r="C34" s="78"/>
      <c r="D34" s="79">
        <f>D48-D33</f>
        <v>511.55744999999933</v>
      </c>
      <c r="E34" s="79">
        <f t="shared" ref="E34" si="11">E48-E33</f>
        <v>219236.70291999998</v>
      </c>
      <c r="F34" s="85">
        <f>F48-F33</f>
        <v>485.96695</v>
      </c>
      <c r="G34" s="74"/>
    </row>
    <row r="35" spans="1:7" ht="21.75" customHeight="1" thickBot="1" x14ac:dyDescent="0.3">
      <c r="B35" s="105" t="s">
        <v>35</v>
      </c>
      <c r="C35" s="106"/>
      <c r="D35" s="106"/>
      <c r="E35" s="106"/>
      <c r="F35" s="107"/>
      <c r="G35" s="68"/>
    </row>
    <row r="36" spans="1:7" ht="42.75" hidden="1" customHeight="1" thickBot="1" x14ac:dyDescent="0.3">
      <c r="A36" s="15" t="s">
        <v>29</v>
      </c>
      <c r="B36" s="56" t="s">
        <v>30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19</v>
      </c>
      <c r="B37" s="62" t="s">
        <v>30</v>
      </c>
      <c r="C37" s="50">
        <v>369854.91599999997</v>
      </c>
      <c r="D37" s="87">
        <v>1927.8934400000001</v>
      </c>
      <c r="E37" s="50"/>
      <c r="F37" s="86">
        <v>1907.26081</v>
      </c>
      <c r="G37" s="42" t="s">
        <v>11</v>
      </c>
    </row>
    <row r="38" spans="1:7" ht="20.45" customHeight="1" x14ac:dyDescent="0.25">
      <c r="A38" s="27"/>
      <c r="B38" s="62" t="s">
        <v>54</v>
      </c>
      <c r="C38" s="50"/>
      <c r="D38" s="87">
        <v>99.956000000000003</v>
      </c>
      <c r="E38" s="50"/>
      <c r="F38" s="87">
        <v>99.956000000000003</v>
      </c>
      <c r="G38" s="39"/>
    </row>
    <row r="39" spans="1:7" ht="18" customHeight="1" x14ac:dyDescent="0.25">
      <c r="A39" s="27"/>
      <c r="B39" s="62" t="s">
        <v>55</v>
      </c>
      <c r="C39" s="50"/>
      <c r="D39" s="87">
        <v>213.292</v>
      </c>
      <c r="E39" s="50"/>
      <c r="F39" s="87">
        <v>213.20339000000001</v>
      </c>
      <c r="G39" s="39"/>
    </row>
    <row r="40" spans="1:7" ht="21" customHeight="1" x14ac:dyDescent="0.25">
      <c r="A40" s="27"/>
      <c r="B40" s="62" t="s">
        <v>60</v>
      </c>
      <c r="C40" s="50"/>
      <c r="D40" s="87">
        <v>1139.0378000000001</v>
      </c>
      <c r="E40" s="50"/>
      <c r="F40" s="87">
        <v>1095.4103399999999</v>
      </c>
      <c r="G40" s="39"/>
    </row>
    <row r="41" spans="1:7" ht="24" customHeight="1" x14ac:dyDescent="0.25">
      <c r="A41" s="27"/>
      <c r="B41" s="62" t="s">
        <v>56</v>
      </c>
      <c r="C41" s="50"/>
      <c r="D41" s="87">
        <v>1157.59988</v>
      </c>
      <c r="E41" s="50"/>
      <c r="F41" s="87">
        <v>1137.9571100000001</v>
      </c>
      <c r="G41" s="39"/>
    </row>
    <row r="42" spans="1:7" ht="15" hidden="1" customHeight="1" x14ac:dyDescent="0.25">
      <c r="A42" s="27"/>
      <c r="B42" s="62" t="s">
        <v>61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65</v>
      </c>
      <c r="C43" s="50"/>
      <c r="D43" s="87">
        <v>513.31100000000004</v>
      </c>
      <c r="E43" s="50"/>
      <c r="F43" s="87">
        <v>513.31100000000004</v>
      </c>
      <c r="G43" s="39"/>
    </row>
    <row r="44" spans="1:7" ht="25.5" hidden="1" customHeight="1" x14ac:dyDescent="0.25">
      <c r="A44" s="27"/>
      <c r="B44" s="62" t="s">
        <v>59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62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57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19</v>
      </c>
      <c r="B47" s="62" t="s">
        <v>58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48</v>
      </c>
      <c r="C48" s="60">
        <f>C36+C37+C47</f>
        <v>369854.91599999997</v>
      </c>
      <c r="D48" s="88">
        <f>D37+D38+D39+D40+D41+D43+D42</f>
        <v>5051.0901199999998</v>
      </c>
      <c r="E48" s="60">
        <f t="shared" ref="E48" si="13">SUM(E37:E47)</f>
        <v>219236.70291999998</v>
      </c>
      <c r="F48" s="88">
        <f>SUM(F37:F47)</f>
        <v>4967.0986499999999</v>
      </c>
      <c r="G48" s="40" t="s">
        <v>11</v>
      </c>
    </row>
    <row r="49" spans="1:7" ht="38.25" hidden="1" customHeight="1" thickBot="1" x14ac:dyDescent="0.3">
      <c r="B49" s="113" t="s">
        <v>36</v>
      </c>
      <c r="C49" s="114"/>
      <c r="D49" s="114"/>
      <c r="E49" s="114"/>
      <c r="F49" s="115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8" t="s">
        <v>43</v>
      </c>
      <c r="C57" s="98"/>
      <c r="D57" s="98"/>
      <c r="E57" s="98"/>
      <c r="F57" s="98"/>
      <c r="G57" s="98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2021</vt:lpstr>
      <vt:lpstr>'декабрь 2021'!Область_печати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2022-04-01T06:21:55Z</dcterms:modified>
</cp:coreProperties>
</file>