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-15" windowWidth="10200" windowHeight="9315"/>
  </bookViews>
  <sheets>
    <sheet name="октябрь 2022" sheetId="1" r:id="rId1"/>
  </sheets>
  <definedNames>
    <definedName name="_xlnm.Print_Area" localSheetId="0">'октябрь 2022'!$A$1:$F$58</definedName>
  </definedNames>
  <calcPr calcId="145621"/>
</workbook>
</file>

<file path=xl/calcChain.xml><?xml version="1.0" encoding="utf-8"?>
<calcChain xmlns="http://schemas.openxmlformats.org/spreadsheetml/2006/main">
  <c r="E48" i="1" l="1"/>
  <c r="F48" i="1"/>
  <c r="D48" i="1"/>
  <c r="E30" i="1" l="1"/>
  <c r="F14" i="1" l="1"/>
  <c r="F27" i="1"/>
  <c r="D27" i="1" l="1"/>
  <c r="F31" i="1" l="1"/>
  <c r="F33" i="1" s="1"/>
  <c r="F7" i="1"/>
  <c r="D7" i="1" l="1"/>
  <c r="E7" i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1" i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<sst xmlns="http://schemas.openxmlformats.org/spreadsheetml/2006/main" count="84" uniqueCount="74">
  <si>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</si>
  <si>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</si>
  <si>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</si>
  <si>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</si>
  <si>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</si>
  <si>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</si>
  <si>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</si>
  <si>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</si>
  <si>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</si>
  <si>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</si>
  <si>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</si>
  <si>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</si>
  <si>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</si>
  <si>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</si>
  <si>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</si>
  <si>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</si>
  <si>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</si>
  <si>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</si>
  <si>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</si>
  <si>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</si>
  <si>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</si>
  <si>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</si>
  <si>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</si>
  <si>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</si>
  <si>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</si>
  <si>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</si>
  <si>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</si>
  <si>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</si>
  <si>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</si>
  <si>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</si>
  <si>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</si>
  <si>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</si>
  <si>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</si>
  <si>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</si>
  <si>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</si>
  <si>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</si>
  <si>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</si>
  <si>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</si>
  <si>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</si>
  <si>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</si>
  <si>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</si>
  <si>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</si>
  <si>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</si>
  <si>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</si>
  <si>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</si>
  <si>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</si>
  <si>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</si>
  <si>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</si>
  <si>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</si>
  <si>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</si>
  <si>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</si>
  <si>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</si>
  <si>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</si>
  <si>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</si>
  <si>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</si>
  <si>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</si>
  <si>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</si>
  <si>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</si>
  <si>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</si>
  <si>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</si>
  <si>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</si>
  <si>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</si>
  <si>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</si>
  <si>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</si>
  <si>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</si>
  <si>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</si>
  <si>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</si>
  <si>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</si>
  <si>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</si>
  <si>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</si>
  <si>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</si>
  <si>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</si>
  <si>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01.11.2022 года</t>
  </si>
  <si>
    <t>Исполнено  на 01.11.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</si>
</sst>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5" zoomScale="86" zoomScaleSheetLayoutView="86" workbookViewId="0">
      <selection activeCell="F40" sqref="F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9" t="s">
        <v>72</v>
      </c>
      <c r="C1" s="109"/>
      <c r="D1" s="109"/>
      <c r="E1" s="109"/>
      <c r="F1" s="109"/>
      <c r="G1" s="109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99" t="s">
        <v>2</v>
      </c>
      <c r="B3" s="101" t="s">
        <v>51</v>
      </c>
      <c r="C3" s="111" t="s">
        <v>3</v>
      </c>
      <c r="D3" s="101" t="s">
        <v>71</v>
      </c>
      <c r="E3" s="101" t="s">
        <v>21</v>
      </c>
      <c r="F3" s="101" t="s">
        <v>73</v>
      </c>
      <c r="G3" s="113" t="s">
        <v>46</v>
      </c>
    </row>
    <row r="4" spans="1:7" s="3" customFormat="1" ht="58.5" customHeight="1" thickBot="1" x14ac:dyDescent="0.25">
      <c r="A4" s="100"/>
      <c r="B4" s="102"/>
      <c r="C4" s="112"/>
      <c r="D4" s="102"/>
      <c r="E4" s="102"/>
      <c r="F4" s="102"/>
      <c r="G4" s="11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3" t="s">
        <v>0</v>
      </c>
      <c r="C6" s="104"/>
      <c r="D6" s="104"/>
      <c r="E6" s="104"/>
      <c r="F6" s="105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596.39631999999995</v>
      </c>
      <c r="G7" s="36">
        <f>F7/D7%</f>
        <v>68.688362064994053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72.660790000000006</v>
      </c>
      <c r="G9" s="37">
        <f>F9/D9%</f>
        <v>93.731669246646035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31.689810000000001</v>
      </c>
      <c r="G10" s="37">
        <f>F10/D10%</f>
        <v>42.253080000000004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489.24572000000001</v>
      </c>
      <c r="G11" s="37">
        <f t="shared" ref="G11:G18" si="1">F11/D11%</f>
        <v>68.450482970126359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2.8</v>
      </c>
      <c r="G12" s="37">
        <f t="shared" si="1"/>
        <v>280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271.81</v>
      </c>
      <c r="E14" s="47">
        <f t="shared" ref="E14" si="2">E16+E17+E18+E19+E21+E24+E26</f>
        <v>0</v>
      </c>
      <c r="F14" s="82">
        <f>F16+F17+F18+F19+F21+F24+F26+F20</f>
        <v>271.96095000000003</v>
      </c>
      <c r="G14" s="36">
        <f t="shared" si="1"/>
        <v>100.05553511644163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13.2096</v>
      </c>
      <c r="G17" s="37">
        <f t="shared" si="1"/>
        <v>99.996971990915981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>
        <v>-0.54864999999999997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258.60000000000002</v>
      </c>
      <c r="E26" s="49"/>
      <c r="F26" s="94">
        <v>259.3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1140.0740000000001</v>
      </c>
      <c r="E27" s="51">
        <f>E9+E10+E11+E12+E16+E17+E19+E21+E24+E26</f>
        <v>0</v>
      </c>
      <c r="F27" s="97">
        <f>F9+F10+F11+F12+F16+F17+F19+F21+F24+F26+F20+F13</f>
        <v>868.35726999999997</v>
      </c>
      <c r="G27" s="12">
        <f>F27/D27*100</f>
        <v>76.166746193668118</v>
      </c>
    </row>
    <row r="28" spans="1:7" ht="0.7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3714.2518599999999</v>
      </c>
      <c r="E28" s="47"/>
      <c r="F28" s="82">
        <v>2419.5517300000001</v>
      </c>
      <c r="G28" s="38">
        <f t="shared" ref="G28:G29" si="7">F28/D28%</f>
        <v>65.142371093811619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v>3763.4826699999999</v>
      </c>
      <c r="E30" s="81">
        <f t="shared" ref="E30" si="8">E28+E29</f>
        <v>0</v>
      </c>
      <c r="F30" s="81">
        <v>3198.9890500000001</v>
      </c>
      <c r="G30" s="12">
        <f>F30/D30*100</f>
        <v>85.000764730504258</v>
      </c>
    </row>
    <row r="31" spans="1:7" s="6" customFormat="1" ht="19.5" customHeight="1" x14ac:dyDescent="0.25">
      <c r="B31" s="65" t="s">
        <v>19</v>
      </c>
      <c r="C31" s="47" t="e">
        <f>C27+C30</f>
        <v>#REF!</v>
      </c>
      <c r="D31" s="81">
        <f>D27+D30</f>
        <v>4903.5566699999999</v>
      </c>
      <c r="E31" s="47">
        <f t="shared" ref="E31" si="9">E27+E30</f>
        <v>0</v>
      </c>
      <c r="F31" s="82">
        <f>F27+F30</f>
        <v>4067.3463200000001</v>
      </c>
      <c r="G31" s="13">
        <f>F31/D31*100</f>
        <v>82.946860691629382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4903.5566699999999</v>
      </c>
      <c r="E33" s="84">
        <f t="shared" ref="E33" si="10">E31+E32</f>
        <v>0</v>
      </c>
      <c r="F33" s="84">
        <f>F31+F32</f>
        <v>4067.3463200000001</v>
      </c>
      <c r="G33" s="40">
        <f>F33/D33*100</f>
        <v>82.946860691629382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49.878230000000258</v>
      </c>
      <c r="E34" s="79">
        <f t="shared" ref="E34" si="11">E48-E33</f>
        <v>219236.70291999998</v>
      </c>
      <c r="F34" s="85">
        <f>F48-F33</f>
        <v>-449.9961400000002</v>
      </c>
      <c r="G34" s="74"/>
    </row>
    <row r="35" spans="1:7" ht="21.75" customHeight="1" thickBot="1" x14ac:dyDescent="0.3">
      <c r="B35" s="115" t="s">
        <v>37</v>
      </c>
      <c r="C35" s="116"/>
      <c r="D35" s="116"/>
      <c r="E35" s="116"/>
      <c r="F35" s="117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1854.92381</v>
      </c>
      <c r="E37" s="50"/>
      <c r="F37" s="86">
        <v>1487.24396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110.14</v>
      </c>
      <c r="E38" s="50"/>
      <c r="F38" s="87">
        <v>86.386690000000002</v>
      </c>
      <c r="G38" s="39"/>
    </row>
    <row r="39" spans="1:7" ht="18" customHeight="1" x14ac:dyDescent="0.25">
      <c r="A39" s="27"/>
      <c r="B39" s="62" t="s">
        <v>57</v>
      </c>
      <c r="C39" s="50"/>
      <c r="D39" s="87">
        <v>114.58899</v>
      </c>
      <c r="E39" s="50"/>
      <c r="F39" s="87">
        <v>44.499679999999998</v>
      </c>
      <c r="G39" s="39"/>
    </row>
    <row r="40" spans="1:7" ht="21" customHeight="1" x14ac:dyDescent="0.25">
      <c r="A40" s="27"/>
      <c r="B40" s="62" t="s">
        <v>62</v>
      </c>
      <c r="C40" s="50"/>
      <c r="D40" s="87">
        <v>811.29552999999999</v>
      </c>
      <c r="E40" s="50"/>
      <c r="F40" s="87">
        <v>739.73855000000003</v>
      </c>
      <c r="G40" s="39"/>
    </row>
    <row r="41" spans="1:7" ht="24" customHeight="1" x14ac:dyDescent="0.25">
      <c r="A41" s="27"/>
      <c r="B41" s="62" t="s">
        <v>58</v>
      </c>
      <c r="C41" s="50"/>
      <c r="D41" s="87">
        <v>1470.61357</v>
      </c>
      <c r="E41" s="50"/>
      <c r="F41" s="87">
        <v>918.18529999999998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>
        <v>341.29599999999999</v>
      </c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24" customHeight="1" thickBot="1" x14ac:dyDescent="0.3">
      <c r="A47" s="16" t="s">
        <v>20</v>
      </c>
      <c r="B47" s="62" t="s">
        <v>60</v>
      </c>
      <c r="C47" s="50"/>
      <c r="D47" s="87">
        <v>6.7939999999999996</v>
      </c>
      <c r="E47" s="50">
        <v>219236.70291999998</v>
      </c>
      <c r="F47" s="87"/>
      <c r="G47" s="39">
        <f t="shared" ref="G47" si="12">F47/D47%</f>
        <v>0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D37+D38+D39+D40+D41+D43+D42+D47</f>
        <v>4953.4349000000002</v>
      </c>
      <c r="E48" s="60">
        <f t="shared" ref="E48" si="13">SUM(E37:E47)</f>
        <v>219236.70291999998</v>
      </c>
      <c r="F48" s="88">
        <f>SUM(F37:F47)</f>
        <v>3617.3501799999999</v>
      </c>
      <c r="G48" s="40" t="s">
        <v>11</v>
      </c>
    </row>
    <row r="49" spans="1:7" ht="38.25" hidden="1" customHeight="1" thickBot="1" x14ac:dyDescent="0.3">
      <c r="B49" s="106" t="s">
        <v>38</v>
      </c>
      <c r="C49" s="107"/>
      <c r="D49" s="107"/>
      <c r="E49" s="107"/>
      <c r="F49" s="108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10" t="s">
        <v>45</v>
      </c>
      <c r="C57" s="110"/>
      <c r="D57" s="110"/>
      <c r="E57" s="110"/>
      <c r="F57" s="110"/>
      <c r="G57" s="110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2022</vt:lpstr>
      <vt:lpstr>'октябрь 2022'!Область_печати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2022-12-07T08:47:30Z</dcterms:modified>
</cp:coreProperties>
</file>