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апрель 2023" sheetId="1" r:id="rId1"/>
  </sheets>
  <definedNames>
    <definedName name="_xlnm.Print_Area" localSheetId="0">'апрель 2023'!$B$1:$F$57</definedName>
  </definedNames>
  <calcPr calcId="152511"/>
</workbook>
</file>

<file path=xl/calcChain.xml><?xml version="1.0" encoding="utf-8"?>
<calcChain xmlns="http://schemas.openxmlformats.org/spreadsheetml/2006/main">
  <c r="D32" i="1" l="1"/>
  <c r="F26" i="1" l="1"/>
  <c r="F32" i="1" s="1"/>
  <c r="E47" i="1" l="1"/>
  <c r="F47" i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D33" i="1"/>
  <c r="C30" i="1"/>
  <c r="G26" i="1"/>
  <c r="G30" i="1" l="1"/>
  <c r="F33" i="1" l="1"/>
  <c r="C47" i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<sst xmlns="http://schemas.openxmlformats.org/spreadsheetml/2006/main" count="83" uniqueCount="73">
  <si>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</si>
  <si>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</si>
  <si>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</si>
  <si>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</si>
  <si>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</si>
  <si>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</si>
  <si>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</si>
  <si>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</si>
  <si>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</si>
  <si>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</si>
  <si>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</si>
  <si>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</si>
  <si>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</si>
  <si>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</si>
  <si>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</si>
  <si>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</si>
  <si>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</si>
  <si>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</si>
  <si>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</si>
  <si>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</si>
  <si>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</si>
  <si>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</si>
  <si>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</si>
  <si>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</si>
  <si>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</si>
  <si>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</si>
  <si>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</si>
  <si>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</si>
  <si>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</si>
  <si>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</si>
  <si>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</si>
  <si>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</si>
  <si>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</si>
  <si>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</si>
  <si>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</si>
  <si>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</si>
  <si>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</si>
  <si>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</si>
  <si>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</si>
  <si>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</si>
  <si>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</si>
  <si>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</si>
  <si>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</si>
  <si>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</si>
  <si>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</si>
  <si>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</si>
  <si>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</si>
  <si>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</si>
  <si>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</si>
  <si>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</si>
  <si>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</si>
  <si>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</si>
  <si>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</si>
  <si>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</si>
  <si>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</si>
  <si>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</si>
  <si>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</si>
  <si>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</si>
  <si>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</si>
  <si>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</si>
  <si>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</si>
  <si>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</si>
  <si>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</si>
  <si>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</si>
  <si>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</si>
  <si>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</si>
  <si>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</si>
  <si>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</si>
  <si>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</si>
  <si>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</si>
  <si>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</si>
  <si>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Итоги исполнения бюджета М.Акиловского СП на 01.05.2023 года</t>
  </si>
  <si>
    <t>Исполнено  на 01.05.2023г.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</si>
</sst>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30" zoomScale="86" zoomScaleSheetLayoutView="86" workbookViewId="0">
      <selection activeCell="F38" sqref="F3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71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72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104.92340000000002</v>
      </c>
      <c r="G7" s="36">
        <f>F7/D7%</f>
        <v>12.194723384472342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21.30583</v>
      </c>
      <c r="G9" s="37">
        <f>F9/D9%</f>
        <v>22.689914802981896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-0.57443</v>
      </c>
      <c r="G10" s="37">
        <f>F10/D10%</f>
        <v>-1.436075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83.792000000000002</v>
      </c>
      <c r="G11" s="37">
        <f t="shared" ref="G11:G17" si="0">F11/D11%</f>
        <v>11.589488243430152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13.21</v>
      </c>
      <c r="E13" s="47">
        <f t="shared" ref="E13:F13" si="1">E15+E16+E17+E18+E20+E23+E25</f>
        <v>0</v>
      </c>
      <c r="F13" s="84">
        <f t="shared" si="1"/>
        <v>239.95480000000001</v>
      </c>
      <c r="G13" s="36">
        <f t="shared" si="0"/>
        <v>1816.4632853898563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48">
        <v>13.21</v>
      </c>
      <c r="E16" s="48"/>
      <c r="F16" s="85">
        <v>6.6048</v>
      </c>
      <c r="G16" s="37">
        <f t="shared" si="0"/>
        <v>49.99848599545799</v>
      </c>
    </row>
    <row r="17" spans="1:7" ht="41.25" hidden="1" customHeight="1" x14ac:dyDescent="0.25">
      <c r="A17" s="2" t="s">
        <v>23</v>
      </c>
      <c r="B17" s="62" t="s">
        <v>67</v>
      </c>
      <c r="C17" s="49"/>
      <c r="D17" s="48"/>
      <c r="E17" s="49"/>
      <c r="F17" s="85"/>
      <c r="G17" s="37" t="e">
        <f t="shared" si="0"/>
        <v>#DIV/0!</v>
      </c>
    </row>
    <row r="18" spans="1:7" ht="49.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9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43.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46.5" hidden="1" customHeight="1" thickBot="1" x14ac:dyDescent="0.3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0.75" hidden="1" customHeight="1" thickBot="1" x14ac:dyDescent="0.3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6" hidden="1" customHeight="1" thickBot="1" x14ac:dyDescent="0.3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1.5" hidden="1" customHeight="1" thickBot="1" x14ac:dyDescent="0.3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48"/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873.61</v>
      </c>
      <c r="E26" s="51">
        <f>E9+E10+E11+E12+E15+E16+E18+E20+E23+E25</f>
        <v>0</v>
      </c>
      <c r="F26" s="87">
        <f>F9+F10+F11+F12+F15+F16+F18+F20+F23+F25+F17</f>
        <v>344.87819999999999</v>
      </c>
      <c r="G26" s="12">
        <f>F26/D26*100</f>
        <v>39.477364041162531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2969.1492699999999</v>
      </c>
      <c r="E29" s="47">
        <f t="shared" ref="E29" si="7">E27+E28</f>
        <v>0</v>
      </c>
      <c r="F29" s="84">
        <v>931.47226000000001</v>
      </c>
      <c r="G29" s="12">
        <f>F29/D29*100</f>
        <v>31.371688497156629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3842.75927</v>
      </c>
      <c r="E32" s="73">
        <f>E30+E31</f>
        <v>0</v>
      </c>
      <c r="F32" s="89">
        <f>F26+F29+F31</f>
        <v>1271.46946</v>
      </c>
      <c r="G32" s="40">
        <f>F32/D32*100</f>
        <v>33.087408569311712</v>
      </c>
    </row>
    <row r="33" spans="1:7" s="69" customFormat="1" ht="46.5" customHeight="1" thickBot="1" x14ac:dyDescent="0.3">
      <c r="A33" s="71"/>
      <c r="B33" s="75" t="s">
        <v>65</v>
      </c>
      <c r="C33" s="76"/>
      <c r="D33" s="77">
        <f>D32-D47</f>
        <v>-82.663539999999557</v>
      </c>
      <c r="E33" s="77">
        <f t="shared" ref="E33:F33" si="9">E32-E47</f>
        <v>-219236.70291999998</v>
      </c>
      <c r="F33" s="90">
        <f t="shared" si="9"/>
        <v>547.32978000000003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1897.0132699999999</v>
      </c>
      <c r="E36" s="50"/>
      <c r="F36" s="83">
        <v>496.54541999999998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42.106679999999997</v>
      </c>
      <c r="G37" s="39"/>
    </row>
    <row r="38" spans="1:7" ht="21" customHeight="1" x14ac:dyDescent="0.25">
      <c r="A38" s="27"/>
      <c r="B38" s="62" t="s">
        <v>56</v>
      </c>
      <c r="C38" s="50"/>
      <c r="D38" s="81">
        <v>30</v>
      </c>
      <c r="E38" s="50"/>
      <c r="F38" s="81">
        <v>0</v>
      </c>
      <c r="G38" s="39"/>
    </row>
    <row r="39" spans="1:7" ht="21" customHeight="1" x14ac:dyDescent="0.25">
      <c r="A39" s="27"/>
      <c r="B39" s="62" t="s">
        <v>61</v>
      </c>
      <c r="C39" s="50"/>
      <c r="D39" s="81">
        <v>108.21066999999999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1025.60987</v>
      </c>
      <c r="E40" s="50"/>
      <c r="F40" s="81">
        <v>185.48758000000001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0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4.5" hidden="1" customHeight="1" thickBot="1" x14ac:dyDescent="0.3">
      <c r="A46" s="16" t="s">
        <v>18</v>
      </c>
      <c r="B46" s="62" t="s">
        <v>59</v>
      </c>
      <c r="C46" s="50"/>
      <c r="D46" s="81"/>
      <c r="E46" s="50">
        <v>219236.70291999998</v>
      </c>
      <c r="F46" s="81"/>
      <c r="G46" s="39" t="e">
        <f t="shared" ref="G46" si="10">F46/D46%</f>
        <v>#DIV/0!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3925.4228099999996</v>
      </c>
      <c r="E47" s="60">
        <f t="shared" ref="E47:F47" si="11">SUM(E36:E46)</f>
        <v>219236.70291999998</v>
      </c>
      <c r="F47" s="82">
        <f t="shared" si="11"/>
        <v>724.13968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 2023</vt:lpstr>
      <vt:lpstr>'апрель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2023-05-19T06:29:10Z</dcterms:modified>
</cp:coreProperties>
</file>