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декабрь 2023" sheetId="1" r:id="rId1"/>
  </sheets>
  <definedNames>
    <definedName name="_xlnm.Print_Area" localSheetId="0">'декабрь 2023'!$B$1:$F$57</definedName>
  </definedNames>
  <calcPr calcId="152511" calcOnSave="0"/>
</workbook>
</file>

<file path=xl/calcChain.xml><?xml version="1.0" encoding="utf-8"?>
<calcChain xmlns="http://schemas.openxmlformats.org/spreadsheetml/2006/main">
  <c r="D32" i="1" l="1"/>
  <c r="E32" i="1"/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3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<sst xmlns="http://schemas.openxmlformats.org/spreadsheetml/2006/main" count="83" uniqueCount="73">
  <si>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</si>
  <si>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</si>
  <si>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</si>
  <si>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</si>
  <si>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</si>
  <si>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</si>
  <si>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</si>
  <si>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</si>
  <si>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</si>
  <si>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</si>
  <si>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</si>
  <si>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</si>
  <si>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</si>
  <si>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</si>
  <si>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</si>
  <si>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</si>
  <si>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</si>
  <si>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</si>
  <si>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</si>
  <si>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</si>
  <si>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</si>
  <si>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</si>
  <si>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</si>
  <si>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</si>
  <si>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</si>
  <si>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</si>
  <si>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</si>
  <si>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</si>
  <si>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</si>
  <si>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</si>
  <si>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</si>
  <si>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</si>
  <si>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</si>
  <si>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</si>
  <si>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</si>
  <si>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</si>
  <si>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</si>
  <si>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</si>
  <si>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</si>
  <si>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</si>
  <si>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</si>
  <si>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</si>
  <si>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</si>
  <si>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</si>
  <si>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</si>
  <si>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</si>
  <si>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</si>
  <si>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</si>
  <si>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</si>
  <si>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</si>
  <si>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</si>
  <si>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</si>
  <si>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</si>
  <si>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</si>
  <si>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</si>
  <si>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</si>
  <si>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</si>
  <si>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</si>
  <si>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</si>
  <si>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</si>
  <si>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</si>
  <si>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</si>
  <si>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</si>
  <si>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</si>
  <si>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</si>
  <si>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</si>
  <si>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</si>
  <si>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</si>
  <si>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</si>
  <si>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</si>
  <si>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</si>
  <si>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01.01.2024 года</t>
  </si>
  <si>
    <t>Исполнено  на 01.01.2024г.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</si>
</sst>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32" zoomScale="86" zoomScaleSheetLayoutView="86" workbookViewId="0">
      <selection activeCell="F59" sqref="F5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9" t="s">
        <v>71</v>
      </c>
      <c r="C1" s="109"/>
      <c r="D1" s="109"/>
      <c r="E1" s="109"/>
      <c r="F1" s="109"/>
      <c r="G1" s="109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101" t="s">
        <v>2</v>
      </c>
      <c r="B3" s="92" t="s">
        <v>50</v>
      </c>
      <c r="C3" s="94" t="s">
        <v>3</v>
      </c>
      <c r="D3" s="92" t="s">
        <v>68</v>
      </c>
      <c r="E3" s="92" t="s">
        <v>19</v>
      </c>
      <c r="F3" s="92" t="s">
        <v>72</v>
      </c>
      <c r="G3" s="96" t="s">
        <v>45</v>
      </c>
    </row>
    <row r="4" spans="1:7" s="3" customFormat="1" ht="58.5" customHeight="1" thickBot="1" x14ac:dyDescent="0.25">
      <c r="A4" s="102"/>
      <c r="B4" s="93"/>
      <c r="C4" s="95"/>
      <c r="D4" s="93"/>
      <c r="E4" s="93"/>
      <c r="F4" s="93"/>
      <c r="G4" s="9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3" t="s">
        <v>0</v>
      </c>
      <c r="C6" s="104"/>
      <c r="D6" s="104"/>
      <c r="E6" s="104"/>
      <c r="F6" s="105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3">
        <f>F9+F10+F11+F12</f>
        <v>353.91088999999999</v>
      </c>
      <c r="G7" s="36">
        <f>F7/D7%</f>
        <v>41.133297303579731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5">
        <v>104.64296</v>
      </c>
      <c r="G9" s="37">
        <f>F9/D9%</f>
        <v>111.44085197018104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5">
        <v>47.598239999999997</v>
      </c>
      <c r="G10" s="37">
        <f>F10/D10%</f>
        <v>118.99559999999998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5">
        <v>200.26969</v>
      </c>
      <c r="G11" s="37">
        <f t="shared" ref="G11:G17" si="0">F11/D11%</f>
        <v>27.699818810511754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5">
        <v>1.4</v>
      </c>
      <c r="G12" s="37">
        <f t="shared" si="0"/>
        <v>39.999999999999993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3">
        <f t="shared" si="1"/>
        <v>262.72893999999997</v>
      </c>
      <c r="G13" s="36">
        <f t="shared" si="0"/>
        <v>106.557811486048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13.21</v>
      </c>
      <c r="E16" s="48"/>
      <c r="F16" s="84">
        <v>27.2424</v>
      </c>
      <c r="G16" s="37">
        <f t="shared" si="0"/>
        <v>206.22558667676003</v>
      </c>
    </row>
    <row r="17" spans="1:7" ht="36.75" customHeight="1" x14ac:dyDescent="0.25">
      <c r="A17" s="2" t="s">
        <v>23</v>
      </c>
      <c r="B17" s="62" t="s">
        <v>67</v>
      </c>
      <c r="C17" s="49"/>
      <c r="D17" s="48"/>
      <c r="E17" s="49"/>
      <c r="F17" s="84">
        <v>2.1365400000000001</v>
      </c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78">
        <v>233.35</v>
      </c>
      <c r="E25" s="49"/>
      <c r="F25" s="84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1106.96</v>
      </c>
      <c r="E26" s="51">
        <f>E9+E10+E11+E12+E15+E16+E18+E20+E23+E25</f>
        <v>0</v>
      </c>
      <c r="F26" s="86">
        <f>F9+F10+F11+F12+F15+F16+F18+F20+F23+F25+F17</f>
        <v>616.63982999999996</v>
      </c>
      <c r="G26" s="12">
        <f>F26/D26*100</f>
        <v>55.705701199682011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4244.3377899999996</v>
      </c>
      <c r="E29" s="47">
        <f t="shared" ref="E29" si="7">E27+E28</f>
        <v>0</v>
      </c>
      <c r="F29" s="83">
        <v>4244.3377899999996</v>
      </c>
      <c r="G29" s="12">
        <f>F29/D29*100</f>
        <v>100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110">
        <v>-4.8810000000000002</v>
      </c>
      <c r="E31" s="53"/>
      <c r="F31" s="87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8">
        <f t="shared" ref="D32:E32" si="9">D26+D29+D31</f>
        <v>5346.4167899999993</v>
      </c>
      <c r="E32" s="88">
        <f t="shared" si="9"/>
        <v>0</v>
      </c>
      <c r="F32" s="88">
        <f>F26+F29+F31</f>
        <v>4856.0966199999993</v>
      </c>
      <c r="G32" s="40">
        <f>F32/D32*100</f>
        <v>90.828994647085864</v>
      </c>
    </row>
    <row r="33" spans="1:7" s="69" customFormat="1" ht="46.5" customHeight="1" thickBot="1" x14ac:dyDescent="0.3">
      <c r="A33" s="71"/>
      <c r="B33" s="75" t="s">
        <v>65</v>
      </c>
      <c r="C33" s="76"/>
      <c r="D33" s="89">
        <f>D47-D32</f>
        <v>87.54453999999987</v>
      </c>
      <c r="E33" s="77">
        <f t="shared" ref="E33" si="10">E32-E47</f>
        <v>-219236.70291999998</v>
      </c>
      <c r="F33" s="89">
        <f>F47-F32</f>
        <v>106.43461000000025</v>
      </c>
      <c r="G33" s="72"/>
    </row>
    <row r="34" spans="1:7" ht="22.5" customHeight="1" thickBot="1" x14ac:dyDescent="0.3">
      <c r="B34" s="98" t="s">
        <v>35</v>
      </c>
      <c r="C34" s="99"/>
      <c r="D34" s="99"/>
      <c r="E34" s="99"/>
      <c r="F34" s="10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0">
        <v>2292.7129399999999</v>
      </c>
      <c r="E36" s="50"/>
      <c r="F36" s="82">
        <v>2117.0345499999999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0">
        <v>126.42100000000001</v>
      </c>
      <c r="E37" s="50"/>
      <c r="F37" s="80">
        <v>126.42100000000001</v>
      </c>
      <c r="G37" s="39"/>
    </row>
    <row r="38" spans="1:7" ht="21" customHeight="1" x14ac:dyDescent="0.25">
      <c r="A38" s="27"/>
      <c r="B38" s="62" t="s">
        <v>56</v>
      </c>
      <c r="C38" s="50"/>
      <c r="D38" s="80">
        <v>92.5</v>
      </c>
      <c r="E38" s="50"/>
      <c r="F38" s="80">
        <v>91.784149999999997</v>
      </c>
      <c r="G38" s="39"/>
    </row>
    <row r="39" spans="1:7" ht="21" customHeight="1" x14ac:dyDescent="0.25">
      <c r="A39" s="27"/>
      <c r="B39" s="62" t="s">
        <v>61</v>
      </c>
      <c r="C39" s="50"/>
      <c r="D39" s="80">
        <v>813.21067000000005</v>
      </c>
      <c r="E39" s="50"/>
      <c r="F39" s="80">
        <v>756.73261000000002</v>
      </c>
      <c r="G39" s="39"/>
    </row>
    <row r="40" spans="1:7" ht="21" customHeight="1" x14ac:dyDescent="0.25">
      <c r="A40" s="27"/>
      <c r="B40" s="62" t="s">
        <v>57</v>
      </c>
      <c r="C40" s="50"/>
      <c r="D40" s="80">
        <v>1361.18472</v>
      </c>
      <c r="E40" s="50"/>
      <c r="F40" s="80">
        <v>1122.6269199999999</v>
      </c>
      <c r="G40" s="39"/>
    </row>
    <row r="41" spans="1:7" ht="21" hidden="1" customHeight="1" x14ac:dyDescent="0.25">
      <c r="A41" s="27"/>
      <c r="B41" s="62" t="s">
        <v>62</v>
      </c>
      <c r="C41" s="50"/>
      <c r="D41" s="80"/>
      <c r="E41" s="50"/>
      <c r="F41" s="80"/>
      <c r="G41" s="39"/>
    </row>
    <row r="42" spans="1:7" ht="18.75" customHeight="1" x14ac:dyDescent="0.25">
      <c r="A42" s="27"/>
      <c r="B42" s="62" t="s">
        <v>66</v>
      </c>
      <c r="C42" s="50"/>
      <c r="D42" s="80">
        <v>738.16800000000001</v>
      </c>
      <c r="E42" s="50"/>
      <c r="F42" s="80">
        <v>738.16800000000001</v>
      </c>
      <c r="G42" s="39"/>
    </row>
    <row r="43" spans="1:7" ht="21" hidden="1" customHeight="1" x14ac:dyDescent="0.25">
      <c r="A43" s="27"/>
      <c r="B43" s="62" t="s">
        <v>60</v>
      </c>
      <c r="C43" s="50"/>
      <c r="D43" s="80"/>
      <c r="E43" s="50"/>
      <c r="F43" s="80"/>
      <c r="G43" s="39"/>
    </row>
    <row r="44" spans="1:7" ht="21" hidden="1" customHeight="1" x14ac:dyDescent="0.25">
      <c r="A44" s="27"/>
      <c r="B44" s="62" t="s">
        <v>63</v>
      </c>
      <c r="C44" s="50"/>
      <c r="D44" s="80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0"/>
      <c r="E45" s="50"/>
      <c r="F45" s="80"/>
      <c r="G45" s="39"/>
    </row>
    <row r="46" spans="1:7" ht="21.75" customHeight="1" thickBot="1" x14ac:dyDescent="0.3">
      <c r="A46" s="16" t="s">
        <v>18</v>
      </c>
      <c r="B46" s="62" t="s">
        <v>59</v>
      </c>
      <c r="C46" s="50"/>
      <c r="D46" s="80">
        <v>9.7639999999999993</v>
      </c>
      <c r="E46" s="50">
        <v>219236.70291999998</v>
      </c>
      <c r="F46" s="80">
        <v>9.7639999999999993</v>
      </c>
      <c r="G46" s="39">
        <f t="shared" ref="G46" si="11">F46/D46%</f>
        <v>100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1">
        <f>SUM(D36:D46)</f>
        <v>5433.9613299999992</v>
      </c>
      <c r="E47" s="60">
        <f t="shared" ref="E47:F47" si="12">SUM(E36:E46)</f>
        <v>219236.70291999998</v>
      </c>
      <c r="F47" s="81">
        <f t="shared" si="12"/>
        <v>4962.5312299999996</v>
      </c>
      <c r="G47" s="40" t="s">
        <v>11</v>
      </c>
    </row>
    <row r="48" spans="1:7" ht="38.25" hidden="1" customHeight="1" thickBot="1" x14ac:dyDescent="0.3">
      <c r="B48" s="106" t="s">
        <v>36</v>
      </c>
      <c r="C48" s="107"/>
      <c r="D48" s="107"/>
      <c r="E48" s="107"/>
      <c r="F48" s="108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1" t="s">
        <v>43</v>
      </c>
      <c r="C56" s="91"/>
      <c r="D56" s="91"/>
      <c r="E56" s="91"/>
      <c r="F56" s="91"/>
      <c r="G56" s="91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2023</vt:lpstr>
      <vt:lpstr>'декабрь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2024-01-18T14:00:00Z</dcterms:modified>
</cp:coreProperties>
</file>