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е Кугушево\"/>
    </mc:Choice>
  </mc:AlternateContent>
  <bookViews>
    <workbookView xWindow="10305" yWindow="-15" windowWidth="10200" windowHeight="7035"/>
  </bookViews>
  <sheets>
    <sheet name="январь 2024" sheetId="1" r:id="rId1"/>
  </sheets>
  <definedNames>
    <definedName name="_xlnm.Print_Area" localSheetId="0">'январь 2024'!$B$1:$F$57</definedName>
  </definedNames>
  <calcPr calcId="152511" calcOnSave="0"/>
</workbook>
</file>

<file path=xl/calcChain.xml><?xml version="1.0" encoding="utf-8"?>
<calcChain xmlns="http://schemas.openxmlformats.org/spreadsheetml/2006/main">
  <c r="E32" i="1" l="1"/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<sst xmlns="http://schemas.openxmlformats.org/spreadsheetml/2006/main" count="83" uniqueCount="73">
  <si>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</si>
  <si>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</si>
  <si>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</si>
  <si>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</si>
  <si>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</si>
  <si>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</si>
  <si>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</si>
  <si>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</si>
  <si>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</si>
  <si>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</si>
  <si>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</si>
  <si>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</si>
  <si>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</si>
  <si>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</si>
  <si>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</si>
  <si>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</si>
  <si>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</si>
  <si>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</si>
  <si>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</si>
  <si>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</si>
  <si>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</si>
  <si>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</si>
  <si>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</si>
  <si>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</si>
  <si>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</si>
  <si>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</si>
  <si>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</si>
  <si>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</si>
  <si>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</si>
  <si>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</si>
  <si>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</si>
  <si>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</si>
  <si>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</si>
  <si>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</si>
  <si>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</si>
  <si>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</si>
  <si>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</si>
  <si>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</si>
  <si>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</si>
  <si>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</si>
  <si>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</si>
  <si>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</si>
  <si>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</si>
  <si>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</si>
  <si>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</si>
  <si>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</si>
  <si>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</si>
  <si>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</si>
  <si>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</si>
  <si>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</si>
  <si>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</si>
  <si>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</si>
  <si>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</si>
  <si>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</si>
  <si>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</si>
  <si>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</si>
  <si>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</si>
  <si>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</si>
  <si>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</si>
  <si>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</si>
  <si>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</si>
  <si>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</si>
  <si>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</si>
  <si>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</si>
  <si>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</si>
  <si>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</si>
  <si>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</si>
  <si>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</si>
  <si>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</si>
  <si>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</si>
  <si>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01.02.2024 года</t>
  </si>
  <si>
    <t>Уточненный план на 2024г.</t>
  </si>
  <si>
    <t>Исполнено  на 01.02.2024г.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</si>
</sst>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1" zoomScale="86" zoomScaleSheetLayoutView="86" workbookViewId="0">
      <selection activeCell="I39" sqref="I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70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71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0.61474999999999991</v>
      </c>
      <c r="G7" s="36">
        <f>F7/D7%</f>
        <v>8.7173851389676676E-2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-2.65808</v>
      </c>
      <c r="G9" s="37">
        <f>F9/D9%</f>
        <v>-2.3989891696750907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0.86536999999999997</v>
      </c>
      <c r="G10" s="37">
        <f>F10/D10%</f>
        <v>1.3521406249999999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2.4074599999999999</v>
      </c>
      <c r="G11" s="37">
        <f t="shared" ref="G11:G17" si="0">F11/D11%</f>
        <v>0.45423773584905663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0</v>
      </c>
      <c r="G12" s="37">
        <f t="shared" si="0"/>
        <v>0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31.92</v>
      </c>
      <c r="E13" s="47">
        <f t="shared" ref="E13:F13" si="1">E15+E16+E17+E18+E20+E23+E25</f>
        <v>0</v>
      </c>
      <c r="F13" s="83">
        <f t="shared" si="1"/>
        <v>5.32</v>
      </c>
      <c r="G13" s="36">
        <f t="shared" si="0"/>
        <v>16.666666666666664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/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737.11999999999989</v>
      </c>
      <c r="E26" s="51">
        <f>E9+E10+E11+E12+E15+E16+E18+E20+E23+E25</f>
        <v>0</v>
      </c>
      <c r="F26" s="86">
        <f>F9+F10+F11+F12+F15+F16+F18+F20+F23+F25+F17</f>
        <v>5.9347500000000002</v>
      </c>
      <c r="G26" s="12">
        <f>F26/D26*100</f>
        <v>0.80512670935532893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3629.7179999999998</v>
      </c>
      <c r="E29" s="47">
        <f t="shared" ref="E29" si="7">E27+E28</f>
        <v>0</v>
      </c>
      <c r="F29" s="83">
        <v>351.68299999999999</v>
      </c>
      <c r="G29" s="12">
        <f>F29/D29*100</f>
        <v>9.6889896129671786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91">
        <v>0</v>
      </c>
      <c r="E31" s="53"/>
      <c r="F31" s="87">
        <v>-41.652799999999999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4366.8379999999997</v>
      </c>
      <c r="E32" s="88">
        <f t="shared" si="9"/>
        <v>0</v>
      </c>
      <c r="F32" s="88">
        <f>F26+F29+F31</f>
        <v>315.96494999999999</v>
      </c>
      <c r="G32" s="40">
        <f>F32/D32*100</f>
        <v>7.235554650756451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0</v>
      </c>
      <c r="E33" s="77">
        <f t="shared" ref="E33" si="10">E32-E47</f>
        <v>-219236.70291999998</v>
      </c>
      <c r="F33" s="89">
        <f>F47-F32</f>
        <v>-298.39544999999998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1825.009</v>
      </c>
      <c r="E36" s="50"/>
      <c r="F36" s="82">
        <v>17.569500000000001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152.46199999999999</v>
      </c>
      <c r="E37" s="50"/>
      <c r="F37" s="80">
        <v>0</v>
      </c>
      <c r="G37" s="39"/>
    </row>
    <row r="38" spans="1:7" ht="21" customHeight="1" x14ac:dyDescent="0.25">
      <c r="A38" s="27"/>
      <c r="B38" s="62" t="s">
        <v>56</v>
      </c>
      <c r="C38" s="50"/>
      <c r="D38" s="80">
        <v>30</v>
      </c>
      <c r="E38" s="50"/>
      <c r="F38" s="80">
        <v>0</v>
      </c>
      <c r="G38" s="39"/>
    </row>
    <row r="39" spans="1:7" ht="21" customHeight="1" x14ac:dyDescent="0.25">
      <c r="A39" s="27"/>
      <c r="B39" s="62" t="s">
        <v>61</v>
      </c>
      <c r="C39" s="50"/>
      <c r="D39" s="80">
        <v>80</v>
      </c>
      <c r="E39" s="50"/>
      <c r="F39" s="80">
        <v>0</v>
      </c>
      <c r="G39" s="39"/>
    </row>
    <row r="40" spans="1:7" ht="21" customHeight="1" x14ac:dyDescent="0.25">
      <c r="A40" s="27"/>
      <c r="B40" s="62" t="s">
        <v>57</v>
      </c>
      <c r="C40" s="50"/>
      <c r="D40" s="80">
        <v>1063.223</v>
      </c>
      <c r="E40" s="50"/>
      <c r="F40" s="80">
        <v>0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" customHeight="1" x14ac:dyDescent="0.25">
      <c r="A42" s="27"/>
      <c r="B42" s="62" t="s">
        <v>66</v>
      </c>
      <c r="C42" s="50"/>
      <c r="D42" s="80">
        <v>1216.144</v>
      </c>
      <c r="E42" s="50"/>
      <c r="F42" s="80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hidden="1" customHeight="1" thickBot="1" x14ac:dyDescent="0.3">
      <c r="A46" s="16" t="s">
        <v>18</v>
      </c>
      <c r="B46" s="62" t="s">
        <v>59</v>
      </c>
      <c r="C46" s="50"/>
      <c r="D46" s="80"/>
      <c r="E46" s="50">
        <v>219236.70291999998</v>
      </c>
      <c r="F46" s="80"/>
      <c r="G46" s="39" t="e">
        <f t="shared" ref="G46" si="11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4366.8379999999997</v>
      </c>
      <c r="E47" s="60">
        <f t="shared" ref="E47:F47" si="12">SUM(E36:E46)</f>
        <v>219236.70291999998</v>
      </c>
      <c r="F47" s="81">
        <f t="shared" si="12"/>
        <v>17.569500000000001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2024</vt:lpstr>
      <vt:lpstr>'январь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2024-02-12T08:15:42Z</dcterms:modified>
</cp:coreProperties>
</file>