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4\"/>
    </mc:Choice>
  </mc:AlternateContent>
  <bookViews>
    <workbookView xWindow="10305" yWindow="-15" windowWidth="10200" windowHeight="7035"/>
  </bookViews>
  <sheets>
    <sheet name="февраль 2024" sheetId="1" r:id="rId1"/>
  </sheets>
  <definedNames>
    <definedName name="_xlnm.Print_Area" localSheetId="0">'февраль 2024'!$B$1:$F$57</definedName>
  </definedNames>
  <calcPr calcId="152511" calcOnSave="0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E32" i="1" s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<sst xmlns="http://schemas.openxmlformats.org/spreadsheetml/2006/main" count="83" uniqueCount="73">
  <si>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</si>
  <si>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</si>
  <si>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</si>
  <si>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</si>
  <si>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</si>
  <si>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</si>
  <si>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</si>
  <si>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</si>
  <si>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</si>
  <si>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</si>
  <si>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</si>
  <si>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</si>
  <si>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</si>
  <si>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</si>
  <si>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</si>
  <si>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</si>
  <si>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</si>
  <si>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</si>
  <si>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</si>
  <si>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</si>
  <si>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</si>
  <si>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</si>
  <si>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</si>
  <si>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</si>
  <si>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</si>
  <si>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</si>
  <si>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</si>
  <si>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</si>
  <si>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</si>
  <si>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</si>
  <si>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</si>
  <si>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</si>
  <si>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</si>
  <si>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</si>
  <si>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</si>
  <si>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</si>
  <si>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</si>
  <si>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</si>
  <si>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</si>
  <si>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</si>
  <si>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</si>
  <si>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</si>
  <si>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</si>
  <si>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</si>
  <si>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</si>
  <si>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</si>
  <si>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</si>
  <si>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</si>
  <si>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</si>
  <si>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</si>
  <si>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</si>
  <si>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</si>
  <si>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</si>
  <si>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</si>
  <si>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</si>
  <si>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</si>
  <si>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</si>
  <si>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</si>
  <si>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</si>
  <si>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</si>
  <si>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</si>
  <si>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</si>
  <si>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</si>
  <si>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</si>
  <si>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</si>
  <si>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</si>
  <si>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</si>
  <si>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</si>
  <si>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</si>
  <si>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</si>
  <si>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2024г.</t>
  </si>
  <si>
    <t>Итоги исполнения бюджета М.Акиловского СП на 01.03.2024 года</t>
  </si>
  <si>
    <t>Исполнено  на 01.03.2024г.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</si>
</sst>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32" zoomScale="86" zoomScaleSheetLayoutView="86" workbookViewId="0">
      <selection activeCell="M26" sqref="M26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70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705.19999999999993</v>
      </c>
      <c r="E7" s="47">
        <f>E9+E10+E11+E12</f>
        <v>0</v>
      </c>
      <c r="F7" s="83">
        <f>F9+F10+F11+F12</f>
        <v>93.649900000000002</v>
      </c>
      <c r="G7" s="36">
        <f>F7/D7%</f>
        <v>13.279906409529213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110.8</v>
      </c>
      <c r="E9" s="48"/>
      <c r="F9" s="85">
        <v>10.856210000000001</v>
      </c>
      <c r="G9" s="37">
        <f>F9/D9%</f>
        <v>9.7980234657039738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64</v>
      </c>
      <c r="E10" s="48"/>
      <c r="F10" s="85">
        <v>1.26997</v>
      </c>
      <c r="G10" s="37">
        <f>F10/D10%</f>
        <v>1.984328125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530</v>
      </c>
      <c r="E11" s="48"/>
      <c r="F11" s="85">
        <v>81.523719999999997</v>
      </c>
      <c r="G11" s="37">
        <f t="shared" ref="G11:G17" si="0">F11/D11%</f>
        <v>15.381833962264151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0.4</v>
      </c>
      <c r="E12" s="48"/>
      <c r="F12" s="85">
        <v>0</v>
      </c>
      <c r="G12" s="37">
        <f t="shared" si="0"/>
        <v>0</v>
      </c>
    </row>
    <row r="13" spans="1:7" ht="2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31.92</v>
      </c>
      <c r="E13" s="47">
        <f t="shared" ref="E13:F13" si="1">E15+E16+E17+E18+E20+E23+E25</f>
        <v>0</v>
      </c>
      <c r="F13" s="83">
        <f t="shared" si="1"/>
        <v>5.32</v>
      </c>
      <c r="G13" s="36">
        <f t="shared" si="0"/>
        <v>16.666666666666664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31.92</v>
      </c>
      <c r="E16" s="48"/>
      <c r="F16" s="84">
        <v>5.32</v>
      </c>
      <c r="G16" s="37">
        <f t="shared" si="0"/>
        <v>16.666666666666664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69</v>
      </c>
      <c r="C25" s="49">
        <v>6</v>
      </c>
      <c r="D25" s="78">
        <v>0</v>
      </c>
      <c r="E25" s="49"/>
      <c r="F25" s="84"/>
      <c r="G25" s="37" t="s">
        <v>11</v>
      </c>
    </row>
    <row r="26" spans="1:7" ht="27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737.11999999999989</v>
      </c>
      <c r="E26" s="51">
        <f>E9+E10+E11+E12+E15+E16+E18+E20+E23+E25</f>
        <v>0</v>
      </c>
      <c r="F26" s="86">
        <f>F9+F10+F11+F12+F15+F16+F18+F20+F23+F25+F17</f>
        <v>98.969899999999996</v>
      </c>
      <c r="G26" s="12">
        <f>F26/D26*100</f>
        <v>13.426565552420231</v>
      </c>
    </row>
    <row r="27" spans="1:7" ht="14.2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5.7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3629.7179999999998</v>
      </c>
      <c r="E29" s="47">
        <f t="shared" ref="E29" si="7">E27+E28</f>
        <v>0</v>
      </c>
      <c r="F29" s="83">
        <v>664.43719999999996</v>
      </c>
      <c r="G29" s="12">
        <f>F29/D29*100</f>
        <v>18.305477174810825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91">
        <v>0</v>
      </c>
      <c r="E31" s="53"/>
      <c r="F31" s="87">
        <v>-41.652799999999999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8">
        <f t="shared" ref="D32:E32" si="9">D26+D29+D31</f>
        <v>4366.8379999999997</v>
      </c>
      <c r="E32" s="88">
        <f t="shared" si="9"/>
        <v>0</v>
      </c>
      <c r="F32" s="88">
        <f>F26+F29+F31</f>
        <v>721.75429999999994</v>
      </c>
      <c r="G32" s="40">
        <f>F32/D32*100</f>
        <v>16.528075921295912</v>
      </c>
    </row>
    <row r="33" spans="1:7" s="69" customFormat="1" ht="46.5" customHeight="1" thickBot="1" x14ac:dyDescent="0.3">
      <c r="A33" s="71"/>
      <c r="B33" s="75" t="s">
        <v>65</v>
      </c>
      <c r="C33" s="76"/>
      <c r="D33" s="89">
        <f>D47-D32</f>
        <v>0</v>
      </c>
      <c r="E33" s="77">
        <f t="shared" ref="E33" si="10">E32-E47</f>
        <v>-219236.70291999998</v>
      </c>
      <c r="F33" s="89">
        <f>F47-F32</f>
        <v>-392.51381999999995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0">
        <v>1836.509</v>
      </c>
      <c r="E36" s="50"/>
      <c r="F36" s="82">
        <v>222.86232000000001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0">
        <v>152.46199999999999</v>
      </c>
      <c r="E37" s="50"/>
      <c r="F37" s="80">
        <v>0</v>
      </c>
      <c r="G37" s="39"/>
    </row>
    <row r="38" spans="1:7" ht="21" customHeight="1" x14ac:dyDescent="0.25">
      <c r="A38" s="27"/>
      <c r="B38" s="62" t="s">
        <v>56</v>
      </c>
      <c r="C38" s="50"/>
      <c r="D38" s="80">
        <v>30</v>
      </c>
      <c r="E38" s="50"/>
      <c r="F38" s="80">
        <v>0</v>
      </c>
      <c r="G38" s="39"/>
    </row>
    <row r="39" spans="1:7" ht="21" customHeight="1" x14ac:dyDescent="0.25">
      <c r="A39" s="27"/>
      <c r="B39" s="62" t="s">
        <v>61</v>
      </c>
      <c r="C39" s="50"/>
      <c r="D39" s="80">
        <v>68.5</v>
      </c>
      <c r="E39" s="50"/>
      <c r="F39" s="80">
        <v>0</v>
      </c>
      <c r="G39" s="39"/>
    </row>
    <row r="40" spans="1:7" ht="21" customHeight="1" x14ac:dyDescent="0.25">
      <c r="A40" s="27"/>
      <c r="B40" s="62" t="s">
        <v>57</v>
      </c>
      <c r="C40" s="50"/>
      <c r="D40" s="80">
        <v>1063.223</v>
      </c>
      <c r="E40" s="50"/>
      <c r="F40" s="80">
        <v>106.37815999999999</v>
      </c>
      <c r="G40" s="39"/>
    </row>
    <row r="41" spans="1:7" ht="21" hidden="1" customHeight="1" x14ac:dyDescent="0.25">
      <c r="A41" s="27"/>
      <c r="B41" s="62" t="s">
        <v>62</v>
      </c>
      <c r="C41" s="50"/>
      <c r="D41" s="80"/>
      <c r="E41" s="50"/>
      <c r="F41" s="80"/>
      <c r="G41" s="39"/>
    </row>
    <row r="42" spans="1:7" ht="18" customHeight="1" x14ac:dyDescent="0.25">
      <c r="A42" s="27"/>
      <c r="B42" s="62" t="s">
        <v>66</v>
      </c>
      <c r="C42" s="50"/>
      <c r="D42" s="80">
        <v>1216.144</v>
      </c>
      <c r="E42" s="50"/>
      <c r="F42" s="80">
        <v>0</v>
      </c>
      <c r="G42" s="39"/>
    </row>
    <row r="43" spans="1:7" ht="21" hidden="1" customHeight="1" x14ac:dyDescent="0.25">
      <c r="A43" s="27"/>
      <c r="B43" s="62" t="s">
        <v>60</v>
      </c>
      <c r="C43" s="50"/>
      <c r="D43" s="80"/>
      <c r="E43" s="50"/>
      <c r="F43" s="80"/>
      <c r="G43" s="39"/>
    </row>
    <row r="44" spans="1:7" ht="21" hidden="1" customHeight="1" x14ac:dyDescent="0.25">
      <c r="A44" s="27"/>
      <c r="B44" s="62" t="s">
        <v>63</v>
      </c>
      <c r="C44" s="50"/>
      <c r="D44" s="80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0"/>
      <c r="E45" s="50"/>
      <c r="F45" s="80"/>
      <c r="G45" s="39"/>
    </row>
    <row r="46" spans="1:7" ht="21.75" hidden="1" customHeight="1" thickBot="1" x14ac:dyDescent="0.3">
      <c r="A46" s="16" t="s">
        <v>18</v>
      </c>
      <c r="B46" s="62" t="s">
        <v>59</v>
      </c>
      <c r="C46" s="50"/>
      <c r="D46" s="80"/>
      <c r="E46" s="50">
        <v>219236.70291999998</v>
      </c>
      <c r="F46" s="80"/>
      <c r="G46" s="39" t="e">
        <f t="shared" ref="G46" si="11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1">
        <f>SUM(D36:D46)</f>
        <v>4366.8379999999997</v>
      </c>
      <c r="E47" s="60">
        <f t="shared" ref="E47:F47" si="12">SUM(E36:E46)</f>
        <v>219236.70291999998</v>
      </c>
      <c r="F47" s="81">
        <f t="shared" si="12"/>
        <v>329.24047999999999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2024</vt:lpstr>
      <vt:lpstr>'февраль 2024'!Область_печати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2024-03-06T05:40:27Z</dcterms:modified>
</cp:coreProperties>
</file>