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bookViews>
    <workbookView xWindow="10305" yWindow="-15" windowWidth="10200" windowHeight="7035"/>
  </bookViews>
  <sheets>
    <sheet name="февраль 2025" sheetId="1" r:id="rId1"/>
  </sheets>
  <definedNames>
    <definedName name="_xlnm.Print_Area" localSheetId="0">'февраль 2025'!$B$1:$F$57</definedName>
  </definedNames>
  <calcPr calcId="152511" calcOnSave="0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32" i="1" s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<sst xmlns="http://schemas.openxmlformats.org/spreadsheetml/2006/main" count="83" uniqueCount="73">
  <si>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</si>
  <si>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</si>
  <si>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</si>
  <si>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</si>
  <si>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</si>
  <si>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</si>
  <si>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</si>
  <si>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</si>
  <si>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</si>
  <si>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</si>
  <si>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</si>
  <si>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</si>
  <si>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</si>
  <si>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</si>
  <si>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</si>
  <si>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</si>
  <si>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</si>
  <si>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</si>
  <si>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</si>
  <si>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</si>
  <si>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</si>
  <si>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</si>
  <si>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</si>
  <si>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</si>
  <si>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</si>
  <si>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</si>
  <si>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</si>
  <si>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</si>
  <si>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</si>
  <si>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</si>
  <si>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</si>
  <si>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</si>
  <si>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</si>
  <si>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</si>
  <si>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</si>
  <si>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</si>
  <si>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</si>
  <si>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</si>
  <si>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</si>
  <si>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</si>
  <si>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</si>
  <si>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</si>
  <si>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</si>
  <si>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</si>
  <si>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</si>
  <si>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</si>
  <si>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</si>
  <si>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</si>
  <si>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</si>
  <si>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</si>
  <si>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</si>
  <si>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</si>
  <si>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</si>
  <si>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</si>
  <si>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</si>
  <si>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</si>
  <si>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</si>
  <si>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</si>
  <si>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</si>
  <si>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</si>
  <si>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</si>
  <si>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</si>
  <si>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</si>
  <si>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</si>
  <si>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</si>
  <si>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</si>
  <si>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</si>
  <si>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</si>
  <si>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</si>
  <si>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</si>
  <si>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</si>
  <si>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Итоги исполнения бюджета М.Акиловского СП на 01.03.2025 года</t>
  </si>
  <si>
    <t>Исполнено  на 01.03.2025г.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</si>
</sst>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K47" sqref="K47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70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731</v>
      </c>
      <c r="E7" s="47">
        <f>E9+E10+E11+E12</f>
        <v>0</v>
      </c>
      <c r="F7" s="83">
        <f>F9+F10+F11+F12</f>
        <v>91.014560000000003</v>
      </c>
      <c r="G7" s="36">
        <f>F7/D7%</f>
        <v>12.450692202462381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127.6</v>
      </c>
      <c r="E9" s="48"/>
      <c r="F9" s="85">
        <v>22.01839</v>
      </c>
      <c r="G9" s="37">
        <f>F9/D9%</f>
        <v>17.255791536050157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57</v>
      </c>
      <c r="E10" s="48"/>
      <c r="F10" s="85">
        <v>0.28434999999999999</v>
      </c>
      <c r="G10" s="37">
        <f>F10/D10%</f>
        <v>0.49885964912280706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545</v>
      </c>
      <c r="E11" s="48"/>
      <c r="F11" s="85">
        <v>68.711820000000003</v>
      </c>
      <c r="G11" s="37">
        <f t="shared" ref="G11:G17" si="0">F11/D11%</f>
        <v>12.607673394495412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1.4</v>
      </c>
      <c r="E12" s="48"/>
      <c r="F12" s="85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33.6</v>
      </c>
      <c r="E13" s="47">
        <f t="shared" ref="E13:F13" si="1">E15+E16+E17+E18+E20+E23+E25</f>
        <v>0</v>
      </c>
      <c r="F13" s="83">
        <f t="shared" si="1"/>
        <v>0</v>
      </c>
      <c r="G13" s="36">
        <f t="shared" si="0"/>
        <v>0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thickBot="1" x14ac:dyDescent="0.3">
      <c r="A16" s="2" t="s">
        <v>14</v>
      </c>
      <c r="B16" s="62" t="s">
        <v>6</v>
      </c>
      <c r="C16" s="49">
        <v>551.08799999999997</v>
      </c>
      <c r="D16" s="78">
        <v>33.6</v>
      </c>
      <c r="E16" s="48"/>
      <c r="F16" s="84">
        <v>0</v>
      </c>
      <c r="G16" s="37">
        <f t="shared" si="0"/>
        <v>0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hidden="1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/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764.6</v>
      </c>
      <c r="E26" s="51">
        <f>E9+E10+E11+E12+E15+E16+E18+E20+E23+E25</f>
        <v>0</v>
      </c>
      <c r="F26" s="86">
        <f>F9+F10+F11+F12+F15+F16+F18+F20+F23+F25+F17</f>
        <v>91.014560000000003</v>
      </c>
      <c r="G26" s="12">
        <f>F26/D26*100</f>
        <v>11.903552184148575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5910.4341599999998</v>
      </c>
      <c r="E29" s="47">
        <f t="shared" ref="E29" si="7">E27+E28</f>
        <v>0</v>
      </c>
      <c r="F29" s="83">
        <v>823.40422000000001</v>
      </c>
      <c r="G29" s="12">
        <f>F29/D29*100</f>
        <v>13.931366084281024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91">
        <v>0</v>
      </c>
      <c r="E31" s="53"/>
      <c r="F31" s="87">
        <v>-83.22587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6675.0341600000002</v>
      </c>
      <c r="E32" s="88">
        <f t="shared" si="9"/>
        <v>0</v>
      </c>
      <c r="F32" s="88">
        <f>F26+F29+F31</f>
        <v>831.19290999999998</v>
      </c>
      <c r="G32" s="40">
        <f>F32/D32*100</f>
        <v>12.452264513954187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0</v>
      </c>
      <c r="E33" s="77">
        <f t="shared" ref="E33" si="10">E32-E47</f>
        <v>-219236.70291999998</v>
      </c>
      <c r="F33" s="89">
        <f>F47-F32</f>
        <v>-385.42279999999994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2270.319</v>
      </c>
      <c r="E36" s="50"/>
      <c r="F36" s="82">
        <v>375.69706000000002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182.982</v>
      </c>
      <c r="E37" s="50"/>
      <c r="F37" s="80">
        <v>0</v>
      </c>
      <c r="G37" s="39"/>
    </row>
    <row r="38" spans="1:7" ht="21" customHeight="1" x14ac:dyDescent="0.25">
      <c r="A38" s="27"/>
      <c r="B38" s="62" t="s">
        <v>56</v>
      </c>
      <c r="C38" s="50"/>
      <c r="D38" s="80">
        <v>514.77499999999998</v>
      </c>
      <c r="E38" s="50"/>
      <c r="F38" s="80">
        <v>0</v>
      </c>
      <c r="G38" s="39"/>
    </row>
    <row r="39" spans="1:7" ht="21" customHeight="1" x14ac:dyDescent="0.25">
      <c r="A39" s="27"/>
      <c r="B39" s="62" t="s">
        <v>61</v>
      </c>
      <c r="C39" s="50"/>
      <c r="D39" s="80">
        <v>80</v>
      </c>
      <c r="E39" s="50"/>
      <c r="F39" s="80">
        <v>0</v>
      </c>
      <c r="G39" s="39"/>
    </row>
    <row r="40" spans="1:7" ht="21" customHeight="1" x14ac:dyDescent="0.25">
      <c r="A40" s="27"/>
      <c r="B40" s="62" t="s">
        <v>57</v>
      </c>
      <c r="C40" s="50"/>
      <c r="D40" s="80">
        <v>2237.14516</v>
      </c>
      <c r="E40" s="50"/>
      <c r="F40" s="80">
        <v>70.073049999999995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66</v>
      </c>
      <c r="C42" s="50"/>
      <c r="D42" s="80">
        <v>1389.8130000000001</v>
      </c>
      <c r="E42" s="50"/>
      <c r="F42" s="80">
        <v>0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18</v>
      </c>
      <c r="B46" s="62" t="s">
        <v>59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6675.0341600000002</v>
      </c>
      <c r="E47" s="60">
        <f t="shared" ref="E47:F47" si="12">SUM(E36:E46)</f>
        <v>219236.70291999998</v>
      </c>
      <c r="F47" s="81">
        <f t="shared" si="12"/>
        <v>445.77011000000005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2025</vt:lpstr>
      <vt:lpstr>'февраль 2025'!Область_печати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2025-03-04T07:28:44Z</dcterms:modified>
</cp:coreProperties>
</file>