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5\"/>
    </mc:Choice>
  </mc:AlternateContent>
  <bookViews>
    <workbookView xWindow="10305" yWindow="-15" windowWidth="10200" windowHeight="7035"/>
  </bookViews>
  <sheets>
    <sheet name="апрель 2025" sheetId="1" r:id="rId1"/>
  </sheets>
  <definedNames>
    <definedName name="_xlnm.Print_Area" localSheetId="0">'апрель 2025'!$B$1:$F$57</definedName>
  </definedNames>
  <calcPr calcId="152511" calcOnSave="0"/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32" i="1" s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<sst xmlns="http://schemas.openxmlformats.org/spreadsheetml/2006/main" count="83" uniqueCount="73">
  <si>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</si>
  <si>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</si>
  <si>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</si>
  <si>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</si>
  <si>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</si>
  <si>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</si>
  <si>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</si>
  <si>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</si>
  <si>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</si>
  <si>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</si>
  <si>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</si>
  <si>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</si>
  <si>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</si>
  <si>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</si>
  <si>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</si>
  <si>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</si>
  <si>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</si>
  <si>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</si>
  <si>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</si>
  <si>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</si>
  <si>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</si>
  <si>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</si>
  <si>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</si>
  <si>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</si>
  <si>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</si>
  <si>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</si>
  <si>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</si>
  <si>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</si>
  <si>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</si>
  <si>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</si>
  <si>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</si>
  <si>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</si>
  <si>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</si>
  <si>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</si>
  <si>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</si>
  <si>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</si>
  <si>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</si>
  <si>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</si>
  <si>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</si>
  <si>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</si>
  <si>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</si>
  <si>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</si>
  <si>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</si>
  <si>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</si>
  <si>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</si>
  <si>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</si>
  <si>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</si>
  <si>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</si>
  <si>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</si>
  <si>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</si>
  <si>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</si>
  <si>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</si>
  <si>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</si>
  <si>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</si>
  <si>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</si>
  <si>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</si>
  <si>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</si>
  <si>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</si>
  <si>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</si>
  <si>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</si>
  <si>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</si>
  <si>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</si>
  <si>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</si>
  <si>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</si>
  <si>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</si>
  <si>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</si>
  <si>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</si>
  <si>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</si>
  <si>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</si>
  <si>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</si>
  <si>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2025г.</t>
  </si>
  <si>
    <t>Итоги исполнения бюджета М.Акиловского СП на 01.05.2025 года</t>
  </si>
  <si>
    <t>Исполнено  на 01.05.2025г.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</si>
</sst>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16" zoomScale="86" zoomScaleSheetLayoutView="86" workbookViewId="0">
      <selection activeCell="J40" sqref="J40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0" t="s">
        <v>71</v>
      </c>
      <c r="C1" s="110"/>
      <c r="D1" s="110"/>
      <c r="E1" s="110"/>
      <c r="F1" s="110"/>
      <c r="G1" s="110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102" t="s">
        <v>2</v>
      </c>
      <c r="B3" s="93" t="s">
        <v>50</v>
      </c>
      <c r="C3" s="95" t="s">
        <v>3</v>
      </c>
      <c r="D3" s="93" t="s">
        <v>70</v>
      </c>
      <c r="E3" s="93" t="s">
        <v>19</v>
      </c>
      <c r="F3" s="93" t="s">
        <v>72</v>
      </c>
      <c r="G3" s="97" t="s">
        <v>45</v>
      </c>
    </row>
    <row r="4" spans="1:7" s="3" customFormat="1" ht="58.5" customHeight="1" thickBot="1" x14ac:dyDescent="0.25">
      <c r="A4" s="103"/>
      <c r="B4" s="94"/>
      <c r="C4" s="96"/>
      <c r="D4" s="94"/>
      <c r="E4" s="94"/>
      <c r="F4" s="94"/>
      <c r="G4" s="98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4" t="s">
        <v>0</v>
      </c>
      <c r="C6" s="105"/>
      <c r="D6" s="105"/>
      <c r="E6" s="105"/>
      <c r="F6" s="106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731</v>
      </c>
      <c r="E7" s="47">
        <f>E9+E10+E11+E12</f>
        <v>0</v>
      </c>
      <c r="F7" s="83">
        <f>F9+F10+F11+F12</f>
        <v>233.859375</v>
      </c>
      <c r="G7" s="36">
        <f>F7/D7%</f>
        <v>31.991706566347471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127.6</v>
      </c>
      <c r="E9" s="48"/>
      <c r="F9" s="85">
        <v>42.728670000000001</v>
      </c>
      <c r="G9" s="37">
        <f>F9/D9%</f>
        <v>33.486418495297805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57</v>
      </c>
      <c r="E10" s="48"/>
      <c r="F10" s="85">
        <v>6.7012349999999996</v>
      </c>
      <c r="G10" s="37">
        <f>F10/D10%</f>
        <v>11.756552631578948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545</v>
      </c>
      <c r="E11" s="48"/>
      <c r="F11" s="85">
        <v>184.02947</v>
      </c>
      <c r="G11" s="37">
        <f t="shared" ref="G11:G17" si="0">F11/D11%</f>
        <v>33.766875229357801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1.4</v>
      </c>
      <c r="E12" s="48"/>
      <c r="F12" s="85">
        <v>0.4</v>
      </c>
      <c r="G12" s="37">
        <f t="shared" si="0"/>
        <v>28.571428571428577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33.6</v>
      </c>
      <c r="E13" s="47">
        <f t="shared" ref="E13:F13" si="1">E15+E16+E17+E18+E20+E23+E25</f>
        <v>0</v>
      </c>
      <c r="F13" s="83">
        <f t="shared" si="1"/>
        <v>395.94056</v>
      </c>
      <c r="G13" s="36">
        <f t="shared" si="0"/>
        <v>1178.3945238095237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33.6</v>
      </c>
      <c r="E16" s="48"/>
      <c r="F16" s="84">
        <v>2.8005599999999999</v>
      </c>
      <c r="G16" s="37">
        <f t="shared" si="0"/>
        <v>8.3349999999999991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36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33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32.2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2.25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2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1.5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0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4.5" customHeight="1" thickBot="1" x14ac:dyDescent="0.3">
      <c r="A25" s="16" t="s">
        <v>27</v>
      </c>
      <c r="B25" s="62" t="s">
        <v>69</v>
      </c>
      <c r="C25" s="49">
        <v>6</v>
      </c>
      <c r="D25" s="78">
        <v>0</v>
      </c>
      <c r="E25" s="49"/>
      <c r="F25" s="84">
        <v>393.14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764.6</v>
      </c>
      <c r="E26" s="51">
        <f>E9+E10+E11+E12+E15+E16+E18+E20+E23+E25</f>
        <v>0</v>
      </c>
      <c r="F26" s="86">
        <f>F9+F10+F11+F12+F15+F16+F18+F20+F23+F25+F17</f>
        <v>629.799935</v>
      </c>
      <c r="G26" s="12">
        <f>F26/D26*100</f>
        <v>82.369858095736319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68</v>
      </c>
      <c r="C29" s="47">
        <f>C27+C28</f>
        <v>5529.2479999999996</v>
      </c>
      <c r="D29" s="79">
        <v>6347.9924600000004</v>
      </c>
      <c r="E29" s="47">
        <f t="shared" ref="E29" si="7">E27+E28</f>
        <v>0</v>
      </c>
      <c r="F29" s="83">
        <v>2085.6157600000001</v>
      </c>
      <c r="G29" s="12">
        <f>F29/D29*100</f>
        <v>32.854729635264881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91">
        <v>0</v>
      </c>
      <c r="E31" s="53"/>
      <c r="F31" s="87">
        <v>-0.12298000000000001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8">
        <f t="shared" ref="D32:E32" si="9">D26+D29+D31</f>
        <v>7112.5924600000008</v>
      </c>
      <c r="E32" s="88">
        <f t="shared" si="9"/>
        <v>0</v>
      </c>
      <c r="F32" s="88">
        <f>F26+F29+F31</f>
        <v>2715.292715</v>
      </c>
      <c r="G32" s="40">
        <f>F32/D32*100</f>
        <v>38.175851214171772</v>
      </c>
    </row>
    <row r="33" spans="1:7" s="69" customFormat="1" ht="46.5" customHeight="1" thickBot="1" x14ac:dyDescent="0.3">
      <c r="A33" s="71"/>
      <c r="B33" s="75" t="s">
        <v>65</v>
      </c>
      <c r="C33" s="76"/>
      <c r="D33" s="89">
        <f>D47-D32</f>
        <v>103.8786199999995</v>
      </c>
      <c r="E33" s="77">
        <f t="shared" ref="E33" si="10">E32-E47</f>
        <v>-219236.70291999998</v>
      </c>
      <c r="F33" s="89">
        <f>F47-F32</f>
        <v>-1272.5493250000002</v>
      </c>
      <c r="G33" s="72"/>
    </row>
    <row r="34" spans="1:7" ht="22.5" customHeight="1" thickBot="1" x14ac:dyDescent="0.3">
      <c r="B34" s="99" t="s">
        <v>35</v>
      </c>
      <c r="C34" s="100"/>
      <c r="D34" s="100"/>
      <c r="E34" s="100"/>
      <c r="F34" s="101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0">
        <v>2459.7543000000001</v>
      </c>
      <c r="E36" s="50"/>
      <c r="F36" s="82">
        <v>793.25699999999995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0">
        <v>182.982</v>
      </c>
      <c r="E37" s="50"/>
      <c r="F37" s="80">
        <v>68.031720000000007</v>
      </c>
      <c r="G37" s="39"/>
    </row>
    <row r="38" spans="1:7" ht="21" customHeight="1" x14ac:dyDescent="0.25">
      <c r="A38" s="27"/>
      <c r="B38" s="62" t="s">
        <v>56</v>
      </c>
      <c r="C38" s="50"/>
      <c r="D38" s="80">
        <v>512.89800000000002</v>
      </c>
      <c r="E38" s="50"/>
      <c r="F38" s="80">
        <v>0</v>
      </c>
      <c r="G38" s="39"/>
    </row>
    <row r="39" spans="1:7" ht="21" customHeight="1" x14ac:dyDescent="0.25">
      <c r="A39" s="27"/>
      <c r="B39" s="62" t="s">
        <v>61</v>
      </c>
      <c r="C39" s="50"/>
      <c r="D39" s="80">
        <v>330</v>
      </c>
      <c r="E39" s="50"/>
      <c r="F39" s="80">
        <v>0</v>
      </c>
      <c r="G39" s="39"/>
    </row>
    <row r="40" spans="1:7" ht="21" customHeight="1" x14ac:dyDescent="0.25">
      <c r="A40" s="27"/>
      <c r="B40" s="62" t="s">
        <v>57</v>
      </c>
      <c r="C40" s="50"/>
      <c r="D40" s="80">
        <v>2341.02378</v>
      </c>
      <c r="E40" s="50"/>
      <c r="F40" s="80">
        <v>234.00067000000001</v>
      </c>
      <c r="G40" s="39"/>
    </row>
    <row r="41" spans="1:7" ht="21" hidden="1" customHeight="1" x14ac:dyDescent="0.25">
      <c r="A41" s="27"/>
      <c r="B41" s="62" t="s">
        <v>62</v>
      </c>
      <c r="C41" s="50"/>
      <c r="D41" s="80"/>
      <c r="E41" s="50"/>
      <c r="F41" s="80"/>
      <c r="G41" s="39"/>
    </row>
    <row r="42" spans="1:7" ht="18" customHeight="1" x14ac:dyDescent="0.25">
      <c r="A42" s="27"/>
      <c r="B42" s="62" t="s">
        <v>66</v>
      </c>
      <c r="C42" s="50"/>
      <c r="D42" s="80">
        <v>1389.8130000000001</v>
      </c>
      <c r="E42" s="50"/>
      <c r="F42" s="80">
        <v>347.45400000000001</v>
      </c>
      <c r="G42" s="39"/>
    </row>
    <row r="43" spans="1:7" ht="21" hidden="1" customHeight="1" x14ac:dyDescent="0.25">
      <c r="A43" s="27"/>
      <c r="B43" s="62" t="s">
        <v>60</v>
      </c>
      <c r="C43" s="50"/>
      <c r="D43" s="80"/>
      <c r="E43" s="50"/>
      <c r="F43" s="80"/>
      <c r="G43" s="39"/>
    </row>
    <row r="44" spans="1:7" ht="21" hidden="1" customHeight="1" x14ac:dyDescent="0.25">
      <c r="A44" s="27"/>
      <c r="B44" s="62" t="s">
        <v>63</v>
      </c>
      <c r="C44" s="50"/>
      <c r="D44" s="80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0"/>
      <c r="E45" s="50"/>
      <c r="F45" s="80"/>
      <c r="G45" s="39"/>
    </row>
    <row r="46" spans="1:7" ht="21.75" hidden="1" customHeight="1" thickBot="1" x14ac:dyDescent="0.3">
      <c r="A46" s="16" t="s">
        <v>18</v>
      </c>
      <c r="B46" s="62" t="s">
        <v>59</v>
      </c>
      <c r="C46" s="50"/>
      <c r="D46" s="80"/>
      <c r="E46" s="50">
        <v>219236.70291999998</v>
      </c>
      <c r="F46" s="80"/>
      <c r="G46" s="39" t="e">
        <f t="shared" ref="G46" si="11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1">
        <f>SUM(D36:D46)</f>
        <v>7216.4710800000003</v>
      </c>
      <c r="E47" s="60">
        <f t="shared" ref="E47:F47" si="12">SUM(E36:E46)</f>
        <v>219236.70291999998</v>
      </c>
      <c r="F47" s="81">
        <f t="shared" si="12"/>
        <v>1442.7433899999999</v>
      </c>
      <c r="G47" s="40" t="s">
        <v>11</v>
      </c>
    </row>
    <row r="48" spans="1:7" ht="38.25" hidden="1" customHeight="1" thickBot="1" x14ac:dyDescent="0.3">
      <c r="B48" s="107" t="s">
        <v>36</v>
      </c>
      <c r="C48" s="108"/>
      <c r="D48" s="108"/>
      <c r="E48" s="108"/>
      <c r="F48" s="109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92" t="s">
        <v>43</v>
      </c>
      <c r="C56" s="92"/>
      <c r="D56" s="92"/>
      <c r="E56" s="92"/>
      <c r="F56" s="92"/>
      <c r="G56" s="92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A3:A4"/>
    <mergeCell ref="D3:D4"/>
    <mergeCell ref="B6:F6"/>
    <mergeCell ref="B48:F48"/>
    <mergeCell ref="B1:G1"/>
    <mergeCell ref="B56:G56"/>
    <mergeCell ref="F3:F4"/>
    <mergeCell ref="E3:E4"/>
    <mergeCell ref="C3:C4"/>
    <mergeCell ref="B3:B4"/>
    <mergeCell ref="G3:G4"/>
    <mergeCell ref="B34:F34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2025</vt:lpstr>
      <vt:lpstr>'апрель 2025'!Область_печати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2025-05-06T12:30:05Z</dcterms:modified>
</cp:coreProperties>
</file>