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кументы 2025\"/>
    </mc:Choice>
  </mc:AlternateContent>
  <xr:revisionPtr revIDLastSave="0" documentId="8_{E6CFD945-4A11-413E-A6A8-F65F9FF0F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ктябрь 2025" sheetId="1" r:id="rId1"/>
  </sheets>
  <definedNames>
    <definedName name="_xlnm.Print_Area" localSheetId="0">'октябрь 2025'!$B$1:$G$59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<sst xmlns="http://schemas.openxmlformats.org/spreadsheetml/2006/main" count="83" uniqueCount="73">
  <si>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</si>
  <si>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</si>
  <si>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</si>
  <si>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</si>
  <si>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</si>
  <si>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</si>
  <si>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</si>
  <si>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</si>
  <si>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</si>
  <si>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</si>
  <si>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</si>
  <si>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</si>
  <si>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</si>
  <si>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</si>
  <si>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</si>
  <si>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</si>
  <si>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</si>
  <si>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</si>
  <si>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</si>
  <si>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</si>
  <si>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</si>
  <si>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</si>
  <si>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</si>
  <si>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</si>
  <si>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</si>
  <si>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</si>
  <si>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</si>
  <si>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</si>
  <si>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</si>
  <si>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</si>
  <si>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</si>
  <si>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</si>
  <si>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</si>
  <si>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</si>
  <si>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</si>
  <si>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</si>
  <si>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</si>
  <si>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</si>
  <si>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</si>
  <si>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</si>
  <si>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</si>
  <si>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</si>
  <si>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</si>
  <si>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</si>
  <si>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</si>
  <si>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</si>
  <si>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</si>
  <si>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</si>
  <si>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</si>
  <si>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</si>
  <si>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</si>
  <si>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</si>
  <si>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</si>
  <si>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</si>
  <si>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</si>
  <si>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</si>
  <si>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</si>
  <si>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</si>
  <si>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</si>
  <si>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</si>
  <si>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</si>
  <si>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</si>
  <si>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</si>
  <si>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</si>
  <si>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</si>
  <si>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</si>
  <si>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</si>
  <si>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</si>
  <si>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</si>
  <si>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</si>
  <si>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Перечисления из бюджета сельских поселений</t>
  </si>
  <si>
    <t>Итоги исполнения бюджета М.Акиловского СП на 01.11.2025 года</t>
  </si>
  <si>
    <t>Исполнено  на 01.11.2025г.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</si>
</sst>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2" fillId="0" borderId="19" xfId="0" applyFont="1" applyBorder="1"/>
    <xf numFmtId="0" fontId="6" fillId="0" borderId="2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4" xfId="0" applyNumberFormat="1" applyFont="1" applyFill="1" applyBorder="1" applyAlignment="1">
      <alignment horizontal="right" vertical="center"/>
    </xf>
    <xf numFmtId="0" fontId="6" fillId="6" borderId="36" xfId="0" applyFont="1" applyFill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Border="1" applyAlignment="1">
      <alignment horizontal="right" vertical="center" wrapText="1"/>
    </xf>
    <xf numFmtId="164" fontId="18" fillId="0" borderId="0" xfId="0" applyNumberFormat="1" applyFont="1"/>
    <xf numFmtId="0" fontId="16" fillId="6" borderId="37" xfId="0" applyFont="1" applyFill="1" applyBorder="1" applyAlignment="1">
      <alignment horizontal="left" vertical="center" wrapText="1"/>
    </xf>
    <xf numFmtId="3" fontId="6" fillId="6" borderId="38" xfId="0" applyNumberFormat="1" applyFont="1" applyFill="1" applyBorder="1" applyAlignment="1">
      <alignment horizontal="right" vertical="center"/>
    </xf>
    <xf numFmtId="3" fontId="6" fillId="6" borderId="39" xfId="0" applyNumberFormat="1" applyFont="1" applyFill="1" applyBorder="1" applyAlignment="1">
      <alignment horizontal="right" vertical="center"/>
    </xf>
    <xf numFmtId="165" fontId="6" fillId="6" borderId="39" xfId="0" applyNumberFormat="1" applyFont="1" applyFill="1" applyBorder="1" applyAlignment="1">
      <alignment horizontal="right" vertical="center"/>
    </xf>
    <xf numFmtId="165" fontId="6" fillId="4" borderId="33" xfId="0" applyNumberFormat="1" applyFont="1" applyFill="1" applyBorder="1" applyAlignment="1">
      <alignment horizontal="right" vertical="center"/>
    </xf>
    <xf numFmtId="165" fontId="6" fillId="4" borderId="39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Zeros="0" tabSelected="1" view="pageBreakPreview" topLeftCell="B1" zoomScale="86" zoomScaleSheetLayoutView="86" workbookViewId="0">
      <selection activeCell="B34" sqref="A34:XFD34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5" t="s">
        <v>71</v>
      </c>
      <c r="C1" s="105"/>
      <c r="D1" s="105"/>
      <c r="E1" s="105"/>
      <c r="F1" s="105"/>
      <c r="G1" s="105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95" t="s">
        <v>2</v>
      </c>
      <c r="B3" s="97" t="s">
        <v>49</v>
      </c>
      <c r="C3" s="107" t="s">
        <v>3</v>
      </c>
      <c r="D3" s="97" t="s">
        <v>69</v>
      </c>
      <c r="E3" s="97" t="s">
        <v>18</v>
      </c>
      <c r="F3" s="97" t="s">
        <v>72</v>
      </c>
      <c r="G3" s="109" t="s">
        <v>44</v>
      </c>
    </row>
    <row r="4" spans="1:7" s="3" customFormat="1" ht="58.5" customHeight="1" thickBot="1" x14ac:dyDescent="0.25">
      <c r="A4" s="96"/>
      <c r="B4" s="98"/>
      <c r="C4" s="108"/>
      <c r="D4" s="98"/>
      <c r="E4" s="98"/>
      <c r="F4" s="98"/>
      <c r="G4" s="110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9" t="s">
        <v>0</v>
      </c>
      <c r="C6" s="100"/>
      <c r="D6" s="100"/>
      <c r="E6" s="100"/>
      <c r="F6" s="101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6">
        <f>D9+D10+D11+D12</f>
        <v>731</v>
      </c>
      <c r="E7" s="47">
        <f>E9+E10+E11+E12</f>
        <v>0</v>
      </c>
      <c r="F7" s="80">
        <f>F9+F10+F11+F12</f>
        <v>874.70543999999995</v>
      </c>
      <c r="G7" s="36">
        <f>F7/D7%</f>
        <v>119.65874692202462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1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5">
        <v>127.6</v>
      </c>
      <c r="E9" s="48"/>
      <c r="F9" s="82">
        <v>136.822</v>
      </c>
      <c r="G9" s="37">
        <f>F9/D9%</f>
        <v>107.22727272727273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5">
        <v>57</v>
      </c>
      <c r="E10" s="48"/>
      <c r="F10" s="82">
        <v>34.75215</v>
      </c>
      <c r="G10" s="37">
        <f>F10/D10%</f>
        <v>60.96868421052632</v>
      </c>
    </row>
    <row r="11" spans="1:7" ht="22.5" customHeight="1" x14ac:dyDescent="0.25">
      <c r="A11" s="2"/>
      <c r="B11" s="62" t="s">
        <v>46</v>
      </c>
      <c r="C11" s="48">
        <v>116312</v>
      </c>
      <c r="D11" s="75">
        <v>545</v>
      </c>
      <c r="E11" s="48"/>
      <c r="F11" s="82">
        <v>699.73128999999994</v>
      </c>
      <c r="G11" s="37">
        <f t="shared" ref="G11:G17" si="0">F11/D11%</f>
        <v>128.39106238532108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5">
        <v>1.4</v>
      </c>
      <c r="E12" s="48"/>
      <c r="F12" s="82">
        <v>3.4</v>
      </c>
      <c r="G12" s="37">
        <f t="shared" si="0"/>
        <v>242.85714285714289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422.20000000000005</v>
      </c>
      <c r="E13" s="47">
        <f t="shared" ref="E13:F13" si="1">E15+E16+E17+E18+E20+E23+E25</f>
        <v>0</v>
      </c>
      <c r="F13" s="80">
        <f t="shared" si="1"/>
        <v>427.17025000000001</v>
      </c>
      <c r="G13" s="36">
        <f t="shared" si="0"/>
        <v>101.17722643297014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1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1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5">
        <v>33.6</v>
      </c>
      <c r="E16" s="48"/>
      <c r="F16" s="81">
        <v>34.030250000000002</v>
      </c>
      <c r="G16" s="37">
        <f t="shared" si="0"/>
        <v>101.28050595238095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1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1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79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1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2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79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1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1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5">
        <v>388.6</v>
      </c>
      <c r="E25" s="49"/>
      <c r="F25" s="81">
        <v>393.14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86">
        <f>D9+D10+D11+D12+D15+D16+D18+D20+D23+D25</f>
        <v>1153.2</v>
      </c>
      <c r="E26" s="51">
        <f>E9+E10+E11+E12+E15+E16+E18+E20+E23+E25</f>
        <v>0</v>
      </c>
      <c r="F26" s="83">
        <f>F9+F10+F11+F12+F15+F16+F18+F20+F23+F25+F17</f>
        <v>1301.8756899999998</v>
      </c>
      <c r="G26" s="12">
        <f>F26/D26*100</f>
        <v>112.89244623655912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6"/>
      <c r="E27" s="47"/>
      <c r="F27" s="80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4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6">
        <v>11948.31251</v>
      </c>
      <c r="E29" s="47">
        <f t="shared" ref="E29" si="7">E27+E28</f>
        <v>0</v>
      </c>
      <c r="F29" s="80">
        <v>7017.7677800000001</v>
      </c>
      <c r="G29" s="12">
        <f>F29/D29*100</f>
        <v>58.734384241511606</v>
      </c>
    </row>
    <row r="30" spans="1:7" s="6" customFormat="1" ht="29.25" hidden="1" customHeight="1" x14ac:dyDescent="0.25">
      <c r="B30" s="63" t="s">
        <v>70</v>
      </c>
      <c r="C30" s="47" t="e">
        <f>C26+C29</f>
        <v>#REF!</v>
      </c>
      <c r="D30" s="76"/>
      <c r="E30" s="47">
        <f t="shared" ref="E30" si="8">E26+E29</f>
        <v>0</v>
      </c>
      <c r="F30" s="80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87">
        <v>0</v>
      </c>
      <c r="E31" s="53"/>
      <c r="F31" s="84">
        <v>-0.12298000000000001</v>
      </c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5">
        <f t="shared" ref="D32:E32" si="9">D26+D29+D31</f>
        <v>13101.51251</v>
      </c>
      <c r="E32" s="85">
        <f t="shared" si="9"/>
        <v>0</v>
      </c>
      <c r="F32" s="85">
        <f>F26+F29+F31+F30</f>
        <v>8319.520489999999</v>
      </c>
      <c r="G32" s="40">
        <f>F32/D32*100</f>
        <v>63.500458314640795</v>
      </c>
    </row>
    <row r="33" spans="1:7" s="69" customFormat="1" ht="46.5" customHeight="1" x14ac:dyDescent="0.25">
      <c r="A33" s="71"/>
      <c r="B33" s="89" t="s">
        <v>64</v>
      </c>
      <c r="C33" s="90"/>
      <c r="D33" s="94">
        <f>D47-D32</f>
        <v>141.68187999999827</v>
      </c>
      <c r="E33" s="91">
        <f>E32-E47</f>
        <v>-219236.70291999998</v>
      </c>
      <c r="F33" s="92">
        <f>F47-F32</f>
        <v>-1156.8009699999993</v>
      </c>
      <c r="G33" s="72"/>
    </row>
    <row r="34" spans="1:7" ht="22.5" customHeight="1" thickBot="1" x14ac:dyDescent="0.3">
      <c r="B34" s="111" t="s">
        <v>34</v>
      </c>
      <c r="C34" s="112"/>
      <c r="D34" s="112"/>
      <c r="E34" s="112"/>
      <c r="F34" s="113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77">
        <v>3215.6039099999998</v>
      </c>
      <c r="E36" s="50"/>
      <c r="F36" s="79">
        <v>2870.6363200000001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77">
        <v>184.25299999999999</v>
      </c>
      <c r="E37" s="50"/>
      <c r="F37" s="77">
        <v>152.48491999999999</v>
      </c>
      <c r="G37" s="39"/>
    </row>
    <row r="38" spans="1:7" ht="21" customHeight="1" x14ac:dyDescent="0.25">
      <c r="A38" s="27"/>
      <c r="B38" s="62" t="s">
        <v>55</v>
      </c>
      <c r="C38" s="50"/>
      <c r="D38" s="77">
        <v>2428.0781999999999</v>
      </c>
      <c r="E38" s="50"/>
      <c r="F38" s="77">
        <v>188.30591000000001</v>
      </c>
      <c r="G38" s="39"/>
    </row>
    <row r="39" spans="1:7" ht="21" customHeight="1" x14ac:dyDescent="0.25">
      <c r="A39" s="27"/>
      <c r="B39" s="62" t="s">
        <v>60</v>
      </c>
      <c r="C39" s="50"/>
      <c r="D39" s="77">
        <v>282.43369999999999</v>
      </c>
      <c r="E39" s="50"/>
      <c r="F39" s="77">
        <v>10</v>
      </c>
      <c r="G39" s="39"/>
    </row>
    <row r="40" spans="1:7" ht="21" customHeight="1" x14ac:dyDescent="0.25">
      <c r="A40" s="27"/>
      <c r="B40" s="62" t="s">
        <v>56</v>
      </c>
      <c r="C40" s="50"/>
      <c r="D40" s="77">
        <v>5743.0125799999996</v>
      </c>
      <c r="E40" s="50"/>
      <c r="F40" s="77">
        <v>2898.93237</v>
      </c>
      <c r="G40" s="39"/>
    </row>
    <row r="41" spans="1:7" ht="21" hidden="1" customHeight="1" x14ac:dyDescent="0.25">
      <c r="A41" s="27"/>
      <c r="B41" s="62" t="s">
        <v>61</v>
      </c>
      <c r="C41" s="50"/>
      <c r="D41" s="77"/>
      <c r="E41" s="50"/>
      <c r="F41" s="77"/>
      <c r="G41" s="39"/>
    </row>
    <row r="42" spans="1:7" ht="18" customHeight="1" x14ac:dyDescent="0.25">
      <c r="A42" s="27"/>
      <c r="B42" s="62" t="s">
        <v>65</v>
      </c>
      <c r="C42" s="50"/>
      <c r="D42" s="77">
        <v>1389.8130000000001</v>
      </c>
      <c r="E42" s="50"/>
      <c r="F42" s="77">
        <v>1042.3599999999999</v>
      </c>
      <c r="G42" s="39"/>
    </row>
    <row r="43" spans="1:7" ht="21" hidden="1" customHeight="1" x14ac:dyDescent="0.25">
      <c r="A43" s="27"/>
      <c r="B43" s="62" t="s">
        <v>59</v>
      </c>
      <c r="C43" s="50"/>
      <c r="D43" s="77"/>
      <c r="E43" s="50"/>
      <c r="F43" s="77"/>
      <c r="G43" s="39"/>
    </row>
    <row r="44" spans="1:7" ht="21" hidden="1" customHeight="1" x14ac:dyDescent="0.25">
      <c r="A44" s="27"/>
      <c r="B44" s="62" t="s">
        <v>62</v>
      </c>
      <c r="C44" s="50"/>
      <c r="D44" s="77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77"/>
      <c r="E45" s="50"/>
      <c r="F45" s="77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77"/>
      <c r="E46" s="50">
        <v>219236.70291999998</v>
      </c>
      <c r="F46" s="77"/>
      <c r="G46" s="39" t="e">
        <f t="shared" ref="G46" si="10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93">
        <f>SUM(D36:D46)</f>
        <v>13243.194389999999</v>
      </c>
      <c r="E47" s="60">
        <f t="shared" ref="E47:F47" si="11">SUM(E36:E46)</f>
        <v>219236.70291999998</v>
      </c>
      <c r="F47" s="78">
        <f t="shared" si="11"/>
        <v>7162.7195199999996</v>
      </c>
      <c r="G47" s="40" t="s">
        <v>11</v>
      </c>
    </row>
    <row r="48" spans="1:7" ht="38.25" hidden="1" customHeight="1" thickBot="1" x14ac:dyDescent="0.3">
      <c r="B48" s="102" t="s">
        <v>35</v>
      </c>
      <c r="C48" s="103"/>
      <c r="D48" s="103"/>
      <c r="E48" s="103"/>
      <c r="F48" s="104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21" customHeight="1" x14ac:dyDescent="0.3">
      <c r="D52" s="88"/>
    </row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6" t="s">
        <v>42</v>
      </c>
      <c r="C56" s="106"/>
      <c r="D56" s="106"/>
      <c r="E56" s="106"/>
      <c r="F56" s="106"/>
      <c r="G56" s="106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2025</vt:lpstr>
      <vt:lpstr>'октябрь 2025'!Область_печати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Дюймовочка</cp:lastModifiedBy>
  <cp:lastPrinted>2020-03-05T12:15:28Z</cp:lastPrinted>
  <dcterms:created xsi:type="dcterms:W3CDTF">2005-02-17T05:18:08Z</dcterms:created>
  <dcterms:modified xsi:type="dcterms:W3CDTF">2025-12-01T05:56:32Z</dcterms:modified>
</cp:coreProperties>
</file>