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xr:revisionPtr revIDLastSave="0" documentId="8_{D4ED0D41-91D4-447B-8F75-BA32A9324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оябрь 2025" sheetId="1" r:id="rId1"/>
  </sheets>
  <definedNames>
    <definedName name="_xlnm.Print_Area" localSheetId="0">'ноябрь 2025'!$B$1:$G$59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<sst xmlns="http://schemas.openxmlformats.org/spreadsheetml/2006/main" count="83" uniqueCount="73">
  <si>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</si>
  <si>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</si>
  <si>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</si>
  <si>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</si>
  <si>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</si>
  <si>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</si>
  <si>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</si>
  <si>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</si>
  <si>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</si>
  <si>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</si>
  <si>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</si>
  <si>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</si>
  <si>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</si>
  <si>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</si>
  <si>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</si>
  <si>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</si>
  <si>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</si>
  <si>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</si>
  <si>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</si>
  <si>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</si>
  <si>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</si>
  <si>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</si>
  <si>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</si>
  <si>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</si>
  <si>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</si>
  <si>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</si>
  <si>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</si>
  <si>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</si>
  <si>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</si>
  <si>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</si>
  <si>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</si>
  <si>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</si>
  <si>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</si>
  <si>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</si>
  <si>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</si>
  <si>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</si>
  <si>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</si>
  <si>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</si>
  <si>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</si>
  <si>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</si>
  <si>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</si>
  <si>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</si>
  <si>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</si>
  <si>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</si>
  <si>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</si>
  <si>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</si>
  <si>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</si>
  <si>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</si>
  <si>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</si>
  <si>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</si>
  <si>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</si>
  <si>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</si>
  <si>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</si>
  <si>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</si>
  <si>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</si>
  <si>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</si>
  <si>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</si>
  <si>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</si>
  <si>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</si>
  <si>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</si>
  <si>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</si>
  <si>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</si>
  <si>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</si>
  <si>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</si>
  <si>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</si>
  <si>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</si>
  <si>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</si>
  <si>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</si>
  <si>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</si>
  <si>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</si>
  <si>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Перечисления из бюджета сельских поселений</t>
  </si>
  <si>
    <t>Итоги исполнения бюджета М.Акиловского СП на 01.12.2025 года</t>
  </si>
  <si>
    <t>Исполнено  на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</si>
</sst>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29" zoomScale="86" zoomScaleSheetLayoutView="86" workbookViewId="0">
      <selection activeCell="I42" sqref="I4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5" t="s">
        <v>71</v>
      </c>
      <c r="C1" s="105"/>
      <c r="D1" s="105"/>
      <c r="E1" s="105"/>
      <c r="F1" s="105"/>
      <c r="G1" s="105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95" t="s">
        <v>2</v>
      </c>
      <c r="B3" s="97" t="s">
        <v>49</v>
      </c>
      <c r="C3" s="107" t="s">
        <v>3</v>
      </c>
      <c r="D3" s="97" t="s">
        <v>69</v>
      </c>
      <c r="E3" s="97" t="s">
        <v>18</v>
      </c>
      <c r="F3" s="97" t="s">
        <v>72</v>
      </c>
      <c r="G3" s="109" t="s">
        <v>44</v>
      </c>
    </row>
    <row r="4" spans="1:7" s="3" customFormat="1" ht="58.5" customHeight="1" thickBot="1" x14ac:dyDescent="0.25">
      <c r="A4" s="96"/>
      <c r="B4" s="98"/>
      <c r="C4" s="108"/>
      <c r="D4" s="98"/>
      <c r="E4" s="98"/>
      <c r="F4" s="98"/>
      <c r="G4" s="110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9" t="s">
        <v>0</v>
      </c>
      <c r="C6" s="100"/>
      <c r="D6" s="100"/>
      <c r="E6" s="100"/>
      <c r="F6" s="101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731</v>
      </c>
      <c r="E7" s="47">
        <f>E9+E10+E11+E12</f>
        <v>0</v>
      </c>
      <c r="F7" s="80">
        <f>F9+F10+F11+F12</f>
        <v>1036.4038399999999</v>
      </c>
      <c r="G7" s="36">
        <f>F7/D7%</f>
        <v>141.77891108071137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127.6</v>
      </c>
      <c r="E9" s="48"/>
      <c r="F9" s="82">
        <v>151.99203</v>
      </c>
      <c r="G9" s="37">
        <f>F9/D9%</f>
        <v>119.11601097178684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57</v>
      </c>
      <c r="E10" s="48"/>
      <c r="F10" s="82">
        <v>59.809710000000003</v>
      </c>
      <c r="G10" s="37">
        <f>F10/D10%</f>
        <v>104.92931578947369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545</v>
      </c>
      <c r="E11" s="48"/>
      <c r="F11" s="82">
        <v>821.20209999999997</v>
      </c>
      <c r="G11" s="37">
        <f t="shared" ref="G11:G17" si="0">F11/D11%</f>
        <v>150.67928440366973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1.4</v>
      </c>
      <c r="E12" s="48"/>
      <c r="F12" s="82">
        <v>3.4</v>
      </c>
      <c r="G12" s="37">
        <f t="shared" si="0"/>
        <v>242.85714285714289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0">
        <f t="shared" si="1"/>
        <v>428.96808999999996</v>
      </c>
      <c r="G13" s="36">
        <f t="shared" si="0"/>
        <v>101.60305305542396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33.6</v>
      </c>
      <c r="E16" s="48"/>
      <c r="F16" s="81">
        <v>35.828090000000003</v>
      </c>
      <c r="G16" s="37">
        <f t="shared" si="0"/>
        <v>106.63122023809524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388.6</v>
      </c>
      <c r="E25" s="49"/>
      <c r="F25" s="81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1153.2</v>
      </c>
      <c r="E26" s="51">
        <f>E9+E10+E11+E12+E15+E16+E18+E20+E23+E25</f>
        <v>0</v>
      </c>
      <c r="F26" s="83">
        <f>F9+F10+F11+F12+F15+F16+F18+F20+F23+F25+F17</f>
        <v>1465.3719299999998</v>
      </c>
      <c r="G26" s="12">
        <f>F26/D26*100</f>
        <v>127.07005983350675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12046.01251</v>
      </c>
      <c r="E29" s="47">
        <f t="shared" ref="E29" si="7">E27+E28</f>
        <v>0</v>
      </c>
      <c r="F29" s="80">
        <v>8233.1933800000006</v>
      </c>
      <c r="G29" s="12">
        <f>F29/D29*100</f>
        <v>68.347873399311283</v>
      </c>
    </row>
    <row r="30" spans="1:7" s="6" customFormat="1" ht="29.25" hidden="1" customHeight="1" x14ac:dyDescent="0.25">
      <c r="B30" s="63" t="s">
        <v>70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>
        <v>-0.12298000000000001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13199.212510000001</v>
      </c>
      <c r="E32" s="85">
        <f t="shared" si="9"/>
        <v>0</v>
      </c>
      <c r="F32" s="85">
        <f>F26+F29+F31+F30</f>
        <v>9698.4423299999999</v>
      </c>
      <c r="G32" s="40">
        <f>F32/D32*100</f>
        <v>73.477431495646101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141.68187999999827</v>
      </c>
      <c r="E33" s="91">
        <f>E32-E47</f>
        <v>-219236.70291999998</v>
      </c>
      <c r="F33" s="92">
        <f>F47-F32</f>
        <v>-760.95373999999902</v>
      </c>
      <c r="G33" s="72"/>
    </row>
    <row r="34" spans="1:7" ht="22.5" customHeight="1" thickBot="1" x14ac:dyDescent="0.3">
      <c r="B34" s="111" t="s">
        <v>34</v>
      </c>
      <c r="C34" s="112"/>
      <c r="D34" s="112"/>
      <c r="E34" s="112"/>
      <c r="F34" s="113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3479.3039100000001</v>
      </c>
      <c r="E36" s="50"/>
      <c r="F36" s="79">
        <v>3073.8790300000001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184.25299999999999</v>
      </c>
      <c r="E37" s="50"/>
      <c r="F37" s="77">
        <v>167.73343</v>
      </c>
      <c r="G37" s="39"/>
    </row>
    <row r="38" spans="1:7" ht="21" customHeight="1" x14ac:dyDescent="0.25">
      <c r="A38" s="27"/>
      <c r="B38" s="62" t="s">
        <v>55</v>
      </c>
      <c r="C38" s="50"/>
      <c r="D38" s="77">
        <v>2428.0781999999999</v>
      </c>
      <c r="E38" s="50"/>
      <c r="F38" s="77">
        <v>231.53621000000001</v>
      </c>
      <c r="G38" s="39"/>
    </row>
    <row r="39" spans="1:7" ht="21" customHeight="1" x14ac:dyDescent="0.25">
      <c r="A39" s="27"/>
      <c r="B39" s="62" t="s">
        <v>60</v>
      </c>
      <c r="C39" s="50"/>
      <c r="D39" s="77">
        <v>340</v>
      </c>
      <c r="E39" s="50"/>
      <c r="F39" s="77">
        <v>10</v>
      </c>
      <c r="G39" s="39"/>
    </row>
    <row r="40" spans="1:7" ht="21" customHeight="1" x14ac:dyDescent="0.25">
      <c r="A40" s="27"/>
      <c r="B40" s="62" t="s">
        <v>56</v>
      </c>
      <c r="C40" s="50"/>
      <c r="D40" s="77">
        <v>5519.4462800000001</v>
      </c>
      <c r="E40" s="50"/>
      <c r="F40" s="77">
        <v>4064.5269199999998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1389.8130000000001</v>
      </c>
      <c r="E42" s="50"/>
      <c r="F42" s="77">
        <v>1389.8130000000001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13340.894389999999</v>
      </c>
      <c r="E47" s="60">
        <f t="shared" ref="E47:F47" si="11">SUM(E36:E46)</f>
        <v>219236.70291999998</v>
      </c>
      <c r="F47" s="78">
        <f t="shared" si="11"/>
        <v>8937.4885900000008</v>
      </c>
      <c r="G47" s="40" t="s">
        <v>11</v>
      </c>
    </row>
    <row r="48" spans="1:7" ht="38.25" hidden="1" customHeight="1" thickBot="1" x14ac:dyDescent="0.3">
      <c r="B48" s="102" t="s">
        <v>35</v>
      </c>
      <c r="C48" s="103"/>
      <c r="D48" s="103"/>
      <c r="E48" s="103"/>
      <c r="F48" s="104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6" t="s">
        <v>42</v>
      </c>
      <c r="C56" s="106"/>
      <c r="D56" s="106"/>
      <c r="E56" s="106"/>
      <c r="F56" s="106"/>
      <c r="G56" s="106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2025-12-05T05:41:40Z</dcterms:modified>
</cp:coreProperties>
</file>