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6\"/>
    </mc:Choice>
  </mc:AlternateContent>
  <xr:revisionPtr revIDLastSave="0" documentId="8_{2CE75504-C6AD-4B12-80DC-DA5DA7D28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прель 2026" sheetId="1" r:id="rId1"/>
  </sheets>
  <definedNames>
    <definedName name="_xlnm.Print_Area" localSheetId="0">'апрель 2026'!$B$1:$G$59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<sst xmlns="http://schemas.openxmlformats.org/spreadsheetml/2006/main" count="83" uniqueCount="73">
  <si>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</si>
  <si>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</si>
  <si>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</si>
  <si>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</si>
  <si>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</si>
  <si>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</si>
  <si>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</si>
  <si>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</si>
  <si>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</si>
  <si>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</si>
  <si>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</si>
  <si>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</si>
  <si>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</si>
  <si>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</si>
  <si>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</si>
  <si>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</si>
  <si>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</si>
  <si>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</si>
  <si>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</si>
  <si>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</si>
  <si>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</si>
  <si>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</si>
  <si>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</si>
  <si>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</si>
  <si>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</si>
  <si>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</si>
  <si>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</si>
  <si>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</si>
  <si>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</si>
  <si>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</si>
  <si>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</si>
  <si>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</si>
  <si>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</si>
  <si>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</si>
  <si>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</si>
  <si>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</si>
  <si>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</si>
  <si>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</si>
  <si>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</si>
  <si>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</si>
  <si>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</si>
  <si>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</si>
  <si>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</si>
  <si>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</si>
  <si>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</si>
  <si>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</si>
  <si>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</si>
  <si>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</si>
  <si>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</si>
  <si>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</si>
  <si>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</si>
  <si>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</si>
  <si>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</si>
  <si>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</si>
  <si>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</si>
  <si>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</si>
  <si>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</si>
  <si>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</si>
  <si>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</si>
  <si>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</si>
  <si>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</si>
  <si>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</si>
  <si>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</si>
  <si>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</si>
  <si>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</si>
  <si>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</si>
  <si>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</si>
  <si>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</si>
  <si>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</si>
  <si>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Перечисления из бюджета сельских поселений</t>
  </si>
  <si>
    <t>Уточненный план на 2026г.</t>
  </si>
  <si>
    <t>Итоги исполнения бюджета М.Акиловского СП на 01.05.2026 года</t>
  </si>
  <si>
    <t>Исполнено  на 01.05.2026г.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</si>
</sst>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0" zoomScale="86" zoomScaleSheetLayoutView="86" workbookViewId="0">
      <selection activeCell="J38" sqref="J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5" t="s">
        <v>71</v>
      </c>
      <c r="C1" s="105"/>
      <c r="D1" s="105"/>
      <c r="E1" s="105"/>
      <c r="F1" s="105"/>
      <c r="G1" s="105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95" t="s">
        <v>2</v>
      </c>
      <c r="B3" s="97" t="s">
        <v>49</v>
      </c>
      <c r="C3" s="107" t="s">
        <v>3</v>
      </c>
      <c r="D3" s="97" t="s">
        <v>70</v>
      </c>
      <c r="E3" s="97" t="s">
        <v>18</v>
      </c>
      <c r="F3" s="97" t="s">
        <v>72</v>
      </c>
      <c r="G3" s="109" t="s">
        <v>44</v>
      </c>
    </row>
    <row r="4" spans="1:7" s="3" customFormat="1" ht="58.5" customHeight="1" thickBot="1" x14ac:dyDescent="0.25">
      <c r="A4" s="96"/>
      <c r="B4" s="98"/>
      <c r="C4" s="108"/>
      <c r="D4" s="98"/>
      <c r="E4" s="98"/>
      <c r="F4" s="98"/>
      <c r="G4" s="110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9" t="s">
        <v>0</v>
      </c>
      <c r="C6" s="100"/>
      <c r="D6" s="100"/>
      <c r="E6" s="100"/>
      <c r="F6" s="101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891.8</v>
      </c>
      <c r="E7" s="47">
        <f>E9+E10+E11+E12</f>
        <v>0</v>
      </c>
      <c r="F7" s="80">
        <f>F9+F10+F11+F12</f>
        <v>232.71141</v>
      </c>
      <c r="G7" s="36">
        <f>F7/D7%</f>
        <v>26.094573895492264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154</v>
      </c>
      <c r="E9" s="48"/>
      <c r="F9" s="82">
        <v>32.793399999999998</v>
      </c>
      <c r="G9" s="37">
        <f>F9/D9%</f>
        <v>21.294415584415582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40</v>
      </c>
      <c r="E10" s="48"/>
      <c r="F10" s="82">
        <v>4.9579899999999997</v>
      </c>
      <c r="G10" s="37">
        <f>F10/D10%</f>
        <v>12.394974999999999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697</v>
      </c>
      <c r="E11" s="48"/>
      <c r="F11" s="82">
        <v>194.96001999999999</v>
      </c>
      <c r="G11" s="37">
        <f t="shared" ref="G11:G17" si="0">F11/D11%</f>
        <v>27.971308464849354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0.8</v>
      </c>
      <c r="E12" s="48"/>
      <c r="F12" s="82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35.6</v>
      </c>
      <c r="E13" s="47">
        <f t="shared" ref="E13:F13" si="1">E15+E16+E17+E18+E20+E23+E25</f>
        <v>0</v>
      </c>
      <c r="F13" s="80">
        <f t="shared" si="1"/>
        <v>290.154</v>
      </c>
      <c r="G13" s="36">
        <f t="shared" si="0"/>
        <v>815.03932584269648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35.6</v>
      </c>
      <c r="E16" s="48"/>
      <c r="F16" s="81">
        <v>17.783999999999999</v>
      </c>
      <c r="G16" s="37">
        <f t="shared" si="0"/>
        <v>49.955056179775269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0</v>
      </c>
      <c r="E25" s="49"/>
      <c r="F25" s="81">
        <v>272.37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927.4</v>
      </c>
      <c r="E26" s="51">
        <f>E9+E10+E11+E12+E15+E16+E18+E20+E23+E25</f>
        <v>0</v>
      </c>
      <c r="F26" s="83">
        <f>F9+F10+F11+F12+F15+F16+F18+F20+F23+F25+F17</f>
        <v>522.86541</v>
      </c>
      <c r="G26" s="12">
        <f>F26/D26*100</f>
        <v>56.379707785205959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6115.7726199999997</v>
      </c>
      <c r="E29" s="47">
        <f t="shared" ref="E29" si="7">E27+E28</f>
        <v>0</v>
      </c>
      <c r="F29" s="80">
        <v>2095.5241599999999</v>
      </c>
      <c r="G29" s="12">
        <f>F29/D29*100</f>
        <v>34.264258830472997</v>
      </c>
    </row>
    <row r="30" spans="1:7" s="6" customFormat="1" ht="29.25" hidden="1" customHeight="1" x14ac:dyDescent="0.25">
      <c r="B30" s="63" t="s">
        <v>69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/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7043.1726199999994</v>
      </c>
      <c r="E32" s="85">
        <f t="shared" si="9"/>
        <v>0</v>
      </c>
      <c r="F32" s="85">
        <f>F26+F29+F31+F30</f>
        <v>2618.3895699999998</v>
      </c>
      <c r="G32" s="40">
        <f>F32/D32*100</f>
        <v>37.176279941865175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251.26205000000118</v>
      </c>
      <c r="E33" s="91">
        <f>E32-E47</f>
        <v>-219236.70291999998</v>
      </c>
      <c r="F33" s="92">
        <f>F47-F32</f>
        <v>-761.49937999999975</v>
      </c>
      <c r="G33" s="72"/>
    </row>
    <row r="34" spans="1:7" ht="22.5" customHeight="1" thickBot="1" x14ac:dyDescent="0.3">
      <c r="B34" s="111" t="s">
        <v>34</v>
      </c>
      <c r="C34" s="112"/>
      <c r="D34" s="112"/>
      <c r="E34" s="112"/>
      <c r="F34" s="113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3000.0519899999999</v>
      </c>
      <c r="E36" s="50"/>
      <c r="F36" s="79">
        <v>1045.2145599999999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221.45500000000001</v>
      </c>
      <c r="E37" s="50"/>
      <c r="F37" s="77">
        <v>73.818330000000003</v>
      </c>
      <c r="G37" s="39"/>
    </row>
    <row r="38" spans="1:7" ht="21" customHeight="1" x14ac:dyDescent="0.25">
      <c r="A38" s="27"/>
      <c r="B38" s="62" t="s">
        <v>55</v>
      </c>
      <c r="C38" s="50"/>
      <c r="D38" s="77">
        <v>520.77499999999998</v>
      </c>
      <c r="E38" s="50"/>
      <c r="F38" s="77">
        <v>3</v>
      </c>
      <c r="G38" s="39"/>
    </row>
    <row r="39" spans="1:7" ht="21" customHeight="1" x14ac:dyDescent="0.25">
      <c r="A39" s="27"/>
      <c r="B39" s="62" t="s">
        <v>60</v>
      </c>
      <c r="C39" s="50"/>
      <c r="D39" s="77">
        <v>52.54813</v>
      </c>
      <c r="E39" s="50"/>
      <c r="F39" s="77">
        <v>0</v>
      </c>
      <c r="G39" s="39"/>
    </row>
    <row r="40" spans="1:7" ht="21" customHeight="1" x14ac:dyDescent="0.25">
      <c r="A40" s="27"/>
      <c r="B40" s="62" t="s">
        <v>56</v>
      </c>
      <c r="C40" s="50"/>
      <c r="D40" s="77">
        <v>1863.3395499999999</v>
      </c>
      <c r="E40" s="50"/>
      <c r="F40" s="77">
        <v>325.7903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1636.2650000000001</v>
      </c>
      <c r="E42" s="50"/>
      <c r="F42" s="77">
        <v>409.06700000000001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7294.4346700000006</v>
      </c>
      <c r="E47" s="60">
        <f t="shared" ref="E47:F47" si="11">SUM(E36:E46)</f>
        <v>219236.70291999998</v>
      </c>
      <c r="F47" s="78">
        <f t="shared" si="11"/>
        <v>1856.8901900000001</v>
      </c>
      <c r="G47" s="40" t="s">
        <v>11</v>
      </c>
    </row>
    <row r="48" spans="1:7" ht="38.25" hidden="1" customHeight="1" thickBot="1" x14ac:dyDescent="0.3">
      <c r="B48" s="102" t="s">
        <v>35</v>
      </c>
      <c r="C48" s="103"/>
      <c r="D48" s="103"/>
      <c r="E48" s="103"/>
      <c r="F48" s="104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6" t="s">
        <v>42</v>
      </c>
      <c r="C56" s="106"/>
      <c r="D56" s="106"/>
      <c r="E56" s="106"/>
      <c r="F56" s="106"/>
      <c r="G56" s="106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2026</vt:lpstr>
      <vt:lpstr>'апрель 2026'!Область_печати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2026-05-07T07:55:15Z</dcterms:modified>
</cp:coreProperties>
</file>